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NAKAMURA-1900\Desktop\検定\検定申請書別紙\"/>
    </mc:Choice>
  </mc:AlternateContent>
  <workbookProtection workbookAlgorithmName="SHA-512" workbookHashValue="E4gIXT89s3hzkKKvsULLKYnFkpKIH7Ef6lEHonU6NyvTTMyrnt/WglBoJdMKQsQeeK/k3jz0Gkyv7ChxX18moA==" workbookSaltValue="obknrW/KbQ5NTha1DpzJ9Q==" workbookSpinCount="100000" lockStructure="1"/>
  <bookViews>
    <workbookView xWindow="0" yWindow="0" windowWidth="28800" windowHeight="12180"/>
  </bookViews>
  <sheets>
    <sheet name="検定申請書別紙入力フォーム" sheetId="41" r:id="rId1"/>
    <sheet name="検定申請書別紙入力フォーム (PDF用)" sheetId="47" state="hidden" r:id="rId2"/>
    <sheet name="検定申請書別紙入力例" sheetId="43" r:id="rId3"/>
    <sheet name="Sheet1" sheetId="42" state="hidden" r:id="rId4"/>
  </sheets>
  <definedNames>
    <definedName name="_xlnm.Print_Area" localSheetId="0">検定申請書別紙入力フォーム!$A$1:$J$100</definedName>
    <definedName name="_xlnm.Print_Area" localSheetId="1">'検定申請書別紙入力フォーム (PDF用)'!$A$1:$T$99</definedName>
    <definedName name="_xlnm.Print_Area" localSheetId="2">検定申請書別紙入力例!$A$1:$J$100</definedName>
    <definedName name="X">Sheet1!$E$13:$E$16</definedName>
    <definedName name="XI">Sheet1!$G$13:$G$15</definedName>
    <definedName name="XII">Sheet1!$G$13:$G$15</definedName>
    <definedName name="XIII">Sheet1!$G$13:$G$16</definedName>
    <definedName name="XIIII">Sheet1!$G$17:$G$18</definedName>
    <definedName name="Y">Sheet1!$E$17:$E$20</definedName>
    <definedName name="カテゴリX">Sheet1!$C$4</definedName>
    <definedName name="カテゴリY">Sheet1!$C$7:$C$8</definedName>
    <definedName name="片レンジ5kg超">Sheet1!$G$3</definedName>
    <definedName name="両レンジ5kg以下">Sheet1!$F$3:$F$4</definedName>
  </definedNames>
  <calcPr calcId="152511"/>
</workbook>
</file>

<file path=xl/calcChain.xml><?xml version="1.0" encoding="utf-8"?>
<calcChain xmlns="http://schemas.openxmlformats.org/spreadsheetml/2006/main">
  <c r="H77" i="43" l="1"/>
  <c r="D24" i="42" l="1"/>
  <c r="D25" i="42"/>
  <c r="C65" i="41"/>
  <c r="D23" i="42" s="1"/>
  <c r="H35" i="42" l="1"/>
  <c r="H32" i="42"/>
  <c r="H33" i="42"/>
  <c r="H34" i="42"/>
  <c r="H30" i="42"/>
  <c r="H31" i="42"/>
  <c r="H80" i="47"/>
  <c r="H78" i="47"/>
  <c r="D73" i="47"/>
  <c r="H76" i="47" s="1"/>
  <c r="C73" i="47"/>
  <c r="C66" i="47"/>
  <c r="C65" i="47"/>
  <c r="C64" i="47"/>
  <c r="D60" i="47"/>
  <c r="C31" i="47"/>
  <c r="H68" i="47" l="1"/>
  <c r="H74" i="47"/>
  <c r="H81" i="43"/>
  <c r="H79" i="43"/>
  <c r="D74" i="43"/>
  <c r="C74" i="43"/>
  <c r="H69" i="43" s="1"/>
  <c r="C67" i="43"/>
  <c r="C65" i="43"/>
  <c r="B36" i="43"/>
  <c r="B35" i="43"/>
  <c r="B34" i="43"/>
  <c r="B33" i="43"/>
  <c r="B32" i="43"/>
  <c r="B31" i="43"/>
  <c r="C28" i="43"/>
  <c r="H75" i="43" l="1"/>
  <c r="C67" i="41" l="1"/>
  <c r="C66" i="41"/>
  <c r="E26" i="42" l="1"/>
  <c r="C28" i="41" l="1"/>
  <c r="C74" i="41" l="1"/>
  <c r="D74" i="41"/>
  <c r="H77" i="41" s="1"/>
  <c r="H69" i="41" l="1"/>
  <c r="B35" i="41"/>
  <c r="B32" i="41"/>
  <c r="H75" i="41" l="1"/>
  <c r="H81" i="41"/>
  <c r="H79" i="41"/>
  <c r="B36" i="41" l="1"/>
  <c r="B34" i="41"/>
  <c r="B33" i="41"/>
  <c r="B31" i="41"/>
  <c r="G25" i="42" l="1"/>
  <c r="H72" i="47" s="1"/>
  <c r="G24" i="42"/>
  <c r="H70" i="47" s="1"/>
  <c r="H71" i="41" l="1"/>
  <c r="H73" i="41"/>
</calcChain>
</file>

<file path=xl/sharedStrings.xml><?xml version="1.0" encoding="utf-8"?>
<sst xmlns="http://schemas.openxmlformats.org/spreadsheetml/2006/main" count="1751" uniqueCount="516">
  <si>
    <t>□</t>
  </si>
  <si>
    <t>確認</t>
    <rPh sb="0" eb="2">
      <t>カクニン</t>
    </rPh>
    <phoneticPr fontId="1"/>
  </si>
  <si>
    <t>3.</t>
    <phoneticPr fontId="1"/>
  </si>
  <si>
    <t>5.</t>
    <phoneticPr fontId="1"/>
  </si>
  <si>
    <t>4.</t>
    <phoneticPr fontId="1"/>
  </si>
  <si>
    <t>検定申請書</t>
    <rPh sb="0" eb="2">
      <t>ケンテイ</t>
    </rPh>
    <rPh sb="2" eb="5">
      <t>シンセイショ</t>
    </rPh>
    <phoneticPr fontId="1"/>
  </si>
  <si>
    <t>確認事項</t>
    <rPh sb="0" eb="2">
      <t>カクニン</t>
    </rPh>
    <rPh sb="2" eb="4">
      <t>ジコウ</t>
    </rPh>
    <phoneticPr fontId="1"/>
  </si>
  <si>
    <t>項目</t>
    <rPh sb="0" eb="2">
      <t>コウモク</t>
    </rPh>
    <phoneticPr fontId="1"/>
  </si>
  <si>
    <t>申請者情報</t>
    <rPh sb="0" eb="2">
      <t>シンセイ</t>
    </rPh>
    <rPh sb="2" eb="3">
      <t>シャ</t>
    </rPh>
    <rPh sb="3" eb="5">
      <t>ジョウホウ</t>
    </rPh>
    <phoneticPr fontId="1"/>
  </si>
  <si>
    <t>入所・入室情報</t>
    <rPh sb="0" eb="2">
      <t>ニュウショ</t>
    </rPh>
    <rPh sb="3" eb="5">
      <t>ニュウシツ</t>
    </rPh>
    <rPh sb="5" eb="7">
      <t>ジョウホウ</t>
    </rPh>
    <phoneticPr fontId="1"/>
  </si>
  <si>
    <t>1.</t>
    <phoneticPr fontId="1"/>
  </si>
  <si>
    <t>6.</t>
    <phoneticPr fontId="1"/>
  </si>
  <si>
    <t>Ⅰ.</t>
    <phoneticPr fontId="1"/>
  </si>
  <si>
    <t>Ⅱ.</t>
    <phoneticPr fontId="1"/>
  </si>
  <si>
    <t>Ⅲ.</t>
    <phoneticPr fontId="1"/>
  </si>
  <si>
    <t>7.</t>
  </si>
  <si>
    <t>8.</t>
  </si>
  <si>
    <t>自動捕捉式はかり仕様</t>
    <rPh sb="0" eb="2">
      <t>ジドウ</t>
    </rPh>
    <rPh sb="2" eb="4">
      <t>ホソク</t>
    </rPh>
    <rPh sb="4" eb="5">
      <t>シキ</t>
    </rPh>
    <rPh sb="8" eb="10">
      <t>シヨウ</t>
    </rPh>
    <phoneticPr fontId="1"/>
  </si>
  <si>
    <t>顧客・事業所情報</t>
    <rPh sb="0" eb="2">
      <t>コキャク</t>
    </rPh>
    <rPh sb="3" eb="6">
      <t>ジギョウショ</t>
    </rPh>
    <rPh sb="6" eb="8">
      <t>ジョウホウ</t>
    </rPh>
    <phoneticPr fontId="1"/>
  </si>
  <si>
    <t>設備・検定実施に関わる情報</t>
    <rPh sb="0" eb="2">
      <t>セツビ</t>
    </rPh>
    <rPh sb="3" eb="5">
      <t>ケンテイ</t>
    </rPh>
    <rPh sb="5" eb="7">
      <t>ジッシ</t>
    </rPh>
    <rPh sb="8" eb="9">
      <t>カカ</t>
    </rPh>
    <rPh sb="11" eb="13">
      <t>ジョウホウ</t>
    </rPh>
    <phoneticPr fontId="1"/>
  </si>
  <si>
    <t>9.</t>
  </si>
  <si>
    <t>申請日</t>
    <rPh sb="0" eb="3">
      <t>シンセイビ</t>
    </rPh>
    <phoneticPr fontId="1"/>
  </si>
  <si>
    <t>検定受付番号</t>
    <rPh sb="0" eb="2">
      <t>ケンテイ</t>
    </rPh>
    <rPh sb="2" eb="4">
      <t>ウケツケ</t>
    </rPh>
    <rPh sb="4" eb="6">
      <t>バンゴウ</t>
    </rPh>
    <phoneticPr fontId="1"/>
  </si>
  <si>
    <t>　住所</t>
    <rPh sb="1" eb="3">
      <t>ジュウショ</t>
    </rPh>
    <phoneticPr fontId="1"/>
  </si>
  <si>
    <t>　代表者氏名(法人の場合)</t>
    <rPh sb="1" eb="4">
      <t>ダイヒョウシャ</t>
    </rPh>
    <rPh sb="4" eb="6">
      <t>シメイ</t>
    </rPh>
    <rPh sb="7" eb="9">
      <t>ホウジン</t>
    </rPh>
    <rPh sb="10" eb="12">
      <t>バアイ</t>
    </rPh>
    <phoneticPr fontId="1"/>
  </si>
  <si>
    <t>連絡担当者</t>
    <rPh sb="0" eb="2">
      <t>レンラク</t>
    </rPh>
    <rPh sb="2" eb="5">
      <t>タントウシャ</t>
    </rPh>
    <phoneticPr fontId="1"/>
  </si>
  <si>
    <t>部署</t>
    <rPh sb="0" eb="2">
      <t>ブショ</t>
    </rPh>
    <phoneticPr fontId="1"/>
  </si>
  <si>
    <t>　氏名（法人名）</t>
    <phoneticPr fontId="1"/>
  </si>
  <si>
    <t>適正計量管理事業所の確認</t>
    <rPh sb="0" eb="2">
      <t>テキセイ</t>
    </rPh>
    <rPh sb="2" eb="4">
      <t>ケイリョウ</t>
    </rPh>
    <rPh sb="4" eb="6">
      <t>カンリ</t>
    </rPh>
    <rPh sb="6" eb="9">
      <t>ジギョウショ</t>
    </rPh>
    <rPh sb="10" eb="12">
      <t>カクニン</t>
    </rPh>
    <phoneticPr fontId="1"/>
  </si>
  <si>
    <t>入所教育</t>
    <rPh sb="0" eb="2">
      <t>ニュウショ</t>
    </rPh>
    <rPh sb="2" eb="4">
      <t>キョウイク</t>
    </rPh>
    <phoneticPr fontId="1"/>
  </si>
  <si>
    <t>時間</t>
    <rPh sb="0" eb="2">
      <t>ジカン</t>
    </rPh>
    <phoneticPr fontId="1"/>
  </si>
  <si>
    <t>年</t>
    <rPh sb="0" eb="1">
      <t>ネン</t>
    </rPh>
    <phoneticPr fontId="1"/>
  </si>
  <si>
    <t>g</t>
    <phoneticPr fontId="1"/>
  </si>
  <si>
    <t>mm</t>
    <phoneticPr fontId="1"/>
  </si>
  <si>
    <t>℃</t>
    <phoneticPr fontId="1"/>
  </si>
  <si>
    <t>V</t>
    <phoneticPr fontId="1"/>
  </si>
  <si>
    <t>17.</t>
    <phoneticPr fontId="1"/>
  </si>
  <si>
    <t>精度等級（等級指定係数）</t>
    <rPh sb="0" eb="2">
      <t>セイド</t>
    </rPh>
    <rPh sb="2" eb="4">
      <t>トウキュウ</t>
    </rPh>
    <rPh sb="5" eb="7">
      <t>トウキュウ</t>
    </rPh>
    <rPh sb="7" eb="11">
      <t>シテイケイスウ</t>
    </rPh>
    <phoneticPr fontId="1"/>
  </si>
  <si>
    <t>新規・既使用</t>
    <rPh sb="0" eb="2">
      <t>シンキ</t>
    </rPh>
    <rPh sb="3" eb="4">
      <t>キ</t>
    </rPh>
    <rPh sb="4" eb="6">
      <t>シヨウ</t>
    </rPh>
    <phoneticPr fontId="1"/>
  </si>
  <si>
    <t>印字装置</t>
    <phoneticPr fontId="1"/>
  </si>
  <si>
    <t>本体以外の表示装置</t>
    <phoneticPr fontId="1"/>
  </si>
  <si>
    <t>前後の設備</t>
    <rPh sb="0" eb="2">
      <t>ゼンゴ</t>
    </rPh>
    <rPh sb="3" eb="5">
      <t>セツビ</t>
    </rPh>
    <phoneticPr fontId="1"/>
  </si>
  <si>
    <t>　前段側</t>
    <rPh sb="1" eb="3">
      <t>ゼンダン</t>
    </rPh>
    <rPh sb="3" eb="4">
      <t>ガワ</t>
    </rPh>
    <phoneticPr fontId="1"/>
  </si>
  <si>
    <t>　後段側</t>
    <rPh sb="1" eb="3">
      <t>ゴダン</t>
    </rPh>
    <rPh sb="3" eb="4">
      <t>ガワ</t>
    </rPh>
    <phoneticPr fontId="1"/>
  </si>
  <si>
    <t>試験荷重の供給・取出し場所</t>
    <rPh sb="0" eb="2">
      <t>シケン</t>
    </rPh>
    <rPh sb="2" eb="4">
      <t>カジュウ</t>
    </rPh>
    <rPh sb="5" eb="7">
      <t>キョウキュウ</t>
    </rPh>
    <rPh sb="8" eb="10">
      <t>トリダ</t>
    </rPh>
    <rPh sb="11" eb="13">
      <t>バショ</t>
    </rPh>
    <phoneticPr fontId="1"/>
  </si>
  <si>
    <t>場合、全て以下に記載</t>
    <phoneticPr fontId="1"/>
  </si>
  <si>
    <t>管理はかり使用場所（コンセント）</t>
    <rPh sb="0" eb="2">
      <t>カンリ</t>
    </rPh>
    <rPh sb="5" eb="7">
      <t>シヨウ</t>
    </rPh>
    <rPh sb="7" eb="9">
      <t>バショ</t>
    </rPh>
    <phoneticPr fontId="1"/>
  </si>
  <si>
    <t>使用条件</t>
    <rPh sb="0" eb="2">
      <t>シヨウ</t>
    </rPh>
    <rPh sb="2" eb="4">
      <t>ジョウケン</t>
    </rPh>
    <phoneticPr fontId="1"/>
  </si>
  <si>
    <t>　検査目量</t>
    <rPh sb="1" eb="5">
      <t>ケンサメリョウ</t>
    </rPh>
    <phoneticPr fontId="1"/>
  </si>
  <si>
    <t>2.</t>
    <phoneticPr fontId="1"/>
  </si>
  <si>
    <t>試験荷重</t>
    <rPh sb="0" eb="4">
      <t>シケンカジュウ</t>
    </rPh>
    <phoneticPr fontId="1"/>
  </si>
  <si>
    <t>　形状</t>
    <rPh sb="1" eb="3">
      <t>ケイジョウ</t>
    </rPh>
    <phoneticPr fontId="1"/>
  </si>
  <si>
    <t>　　　　　　　　　　Ｈ</t>
    <phoneticPr fontId="1"/>
  </si>
  <si>
    <t>　　　　　　　　　　φ</t>
    <phoneticPr fontId="1"/>
  </si>
  <si>
    <t>　最小測定量</t>
    <phoneticPr fontId="1"/>
  </si>
  <si>
    <t>カテゴリ</t>
    <phoneticPr fontId="1"/>
  </si>
  <si>
    <t>現地検定希望日</t>
    <rPh sb="0" eb="2">
      <t>ゲンチ</t>
    </rPh>
    <rPh sb="2" eb="4">
      <t>ケンテイ</t>
    </rPh>
    <rPh sb="4" eb="7">
      <t>キボウビ</t>
    </rPh>
    <phoneticPr fontId="1"/>
  </si>
  <si>
    <t>8.</t>
    <phoneticPr fontId="1"/>
  </si>
  <si>
    <t>9.</t>
    <phoneticPr fontId="1"/>
  </si>
  <si>
    <t>11.</t>
    <phoneticPr fontId="1"/>
  </si>
  <si>
    <t>16.</t>
    <phoneticPr fontId="1"/>
  </si>
  <si>
    <t>12.</t>
    <phoneticPr fontId="1"/>
  </si>
  <si>
    <t>13.</t>
    <phoneticPr fontId="1"/>
  </si>
  <si>
    <t>追加確認事項・備考</t>
    <rPh sb="0" eb="2">
      <t>ツイカ</t>
    </rPh>
    <rPh sb="7" eb="9">
      <t>ビコウ</t>
    </rPh>
    <phoneticPr fontId="1"/>
  </si>
  <si>
    <t>事前提出書類（作業員名簿等）</t>
    <rPh sb="0" eb="2">
      <t>ジゼン</t>
    </rPh>
    <rPh sb="2" eb="4">
      <t>テイシュツ</t>
    </rPh>
    <rPh sb="4" eb="6">
      <t>ショルイ</t>
    </rPh>
    <rPh sb="7" eb="10">
      <t>サギョウイン</t>
    </rPh>
    <rPh sb="10" eb="12">
      <t>メイボ</t>
    </rPh>
    <rPh sb="12" eb="13">
      <t>ナド</t>
    </rPh>
    <phoneticPr fontId="1"/>
  </si>
  <si>
    <t>無塵衣の準備</t>
    <rPh sb="0" eb="3">
      <t>ムジンイ</t>
    </rPh>
    <rPh sb="4" eb="6">
      <t>ジュンビ</t>
    </rPh>
    <phoneticPr fontId="1"/>
  </si>
  <si>
    <t>上履きの準備</t>
    <rPh sb="0" eb="2">
      <t>ウワバ</t>
    </rPh>
    <rPh sb="4" eb="6">
      <t>ジュンビ</t>
    </rPh>
    <phoneticPr fontId="1"/>
  </si>
  <si>
    <t>ヘルメットの準備</t>
    <rPh sb="6" eb="8">
      <t>ジュンビ</t>
    </rPh>
    <phoneticPr fontId="1"/>
  </si>
  <si>
    <t>PC,プリンタ,筆記用具等持込</t>
    <rPh sb="13" eb="15">
      <t>モチコミ</t>
    </rPh>
    <phoneticPr fontId="1"/>
  </si>
  <si>
    <t>台車の持込</t>
    <rPh sb="3" eb="5">
      <t>モチコミ</t>
    </rPh>
    <phoneticPr fontId="1"/>
  </si>
  <si>
    <t>測定値のビデオ撮影</t>
    <rPh sb="0" eb="3">
      <t>ソクテイチ</t>
    </rPh>
    <rPh sb="7" eb="9">
      <t>サツエイ</t>
    </rPh>
    <phoneticPr fontId="1"/>
  </si>
  <si>
    <t>　時間</t>
    <rPh sb="1" eb="3">
      <t>ジカン</t>
    </rPh>
    <phoneticPr fontId="1"/>
  </si>
  <si>
    <t>Ⅵ.</t>
    <phoneticPr fontId="1"/>
  </si>
  <si>
    <t>Ⅶ.</t>
    <phoneticPr fontId="1"/>
  </si>
  <si>
    <t>Ⅷ.</t>
    <phoneticPr fontId="1"/>
  </si>
  <si>
    <t>検定合格証明書の発行</t>
    <rPh sb="0" eb="2">
      <t>ケンテイ</t>
    </rPh>
    <rPh sb="2" eb="4">
      <t>ゴウカク</t>
    </rPh>
    <rPh sb="4" eb="6">
      <t>ショウメイ</t>
    </rPh>
    <rPh sb="6" eb="7">
      <t>ショ</t>
    </rPh>
    <rPh sb="8" eb="10">
      <t>ハッコウ</t>
    </rPh>
    <phoneticPr fontId="1"/>
  </si>
  <si>
    <t>A＆D申請確認者：</t>
    <phoneticPr fontId="1"/>
  </si>
  <si>
    <t>検定実施予定日</t>
    <rPh sb="0" eb="4">
      <t>ケンテイジッシ</t>
    </rPh>
    <rPh sb="4" eb="7">
      <t>ヨテイビ</t>
    </rPh>
    <phoneticPr fontId="1"/>
  </si>
  <si>
    <t>青色</t>
    <rPh sb="0" eb="1">
      <t>アオ</t>
    </rPh>
    <rPh sb="1" eb="2">
      <t>イロ</t>
    </rPh>
    <phoneticPr fontId="1"/>
  </si>
  <si>
    <t>：A&amp;Dで入力</t>
    <rPh sb="5" eb="7">
      <t>ニュウリョク</t>
    </rPh>
    <phoneticPr fontId="1"/>
  </si>
  <si>
    <t>緑色</t>
    <rPh sb="0" eb="2">
      <t>ミドリイロ</t>
    </rPh>
    <phoneticPr fontId="1"/>
  </si>
  <si>
    <t>：お客様入力</t>
    <phoneticPr fontId="1"/>
  </si>
  <si>
    <t>製造年</t>
    <rPh sb="0" eb="2">
      <t>セイゾウ</t>
    </rPh>
    <rPh sb="2" eb="3">
      <t>ネン</t>
    </rPh>
    <phoneticPr fontId="1"/>
  </si>
  <si>
    <t>製造番号</t>
    <rPh sb="0" eb="2">
      <t>セイゾウ</t>
    </rPh>
    <rPh sb="2" eb="4">
      <t>バンゴウ</t>
    </rPh>
    <phoneticPr fontId="1"/>
  </si>
  <si>
    <t>型式承認番号</t>
    <phoneticPr fontId="1"/>
  </si>
  <si>
    <t>検定の中立性・公平性</t>
    <rPh sb="0" eb="2">
      <t>ケンテイ</t>
    </rPh>
    <rPh sb="3" eb="6">
      <t>チュウリツセイ</t>
    </rPh>
    <rPh sb="7" eb="10">
      <t>コウヘイセイ</t>
    </rPh>
    <phoneticPr fontId="1"/>
  </si>
  <si>
    <t>　第1希望</t>
    <rPh sb="1" eb="2">
      <t>ダイ</t>
    </rPh>
    <rPh sb="3" eb="5">
      <t>キボウ</t>
    </rPh>
    <phoneticPr fontId="1"/>
  </si>
  <si>
    <t>　第2希望</t>
    <rPh sb="1" eb="2">
      <t>ダイ</t>
    </rPh>
    <rPh sb="3" eb="5">
      <t>キボウ</t>
    </rPh>
    <phoneticPr fontId="1"/>
  </si>
  <si>
    <t>　第3希望</t>
    <rPh sb="1" eb="2">
      <t>ダイ</t>
    </rPh>
    <rPh sb="3" eb="5">
      <t>キボウ</t>
    </rPh>
    <phoneticPr fontId="1"/>
  </si>
  <si>
    <t>温度範囲</t>
    <rPh sb="0" eb="2">
      <t>オンド</t>
    </rPh>
    <phoneticPr fontId="1"/>
  </si>
  <si>
    <t>株式会社　エー・アンド・デイ</t>
  </si>
  <si>
    <t>有</t>
  </si>
  <si>
    <t>記入欄</t>
    <rPh sb="0" eb="2">
      <t>キニュウ</t>
    </rPh>
    <rPh sb="2" eb="3">
      <t>ラン</t>
    </rPh>
    <phoneticPr fontId="1"/>
  </si>
  <si>
    <t>X</t>
  </si>
  <si>
    <t>自動重量選別機</t>
  </si>
  <si>
    <t>XIII</t>
  </si>
  <si>
    <t>(1)</t>
  </si>
  <si>
    <t>必要</t>
  </si>
  <si>
    <t>不要</t>
  </si>
  <si>
    <t>可</t>
  </si>
  <si>
    <t>無</t>
  </si>
  <si>
    <t>充填包装ライン</t>
    <rPh sb="0" eb="2">
      <t>ジュウテン</t>
    </rPh>
    <rPh sb="2" eb="4">
      <t>ホウソウ</t>
    </rPh>
    <phoneticPr fontId="1"/>
  </si>
  <si>
    <t>分離型</t>
  </si>
  <si>
    <t>固体</t>
  </si>
  <si>
    <t>ボトル</t>
  </si>
  <si>
    <t>申請者：</t>
    <rPh sb="0" eb="3">
      <t>シンセイシャ</t>
    </rPh>
    <phoneticPr fontId="1"/>
  </si>
  <si>
    <t>　新品・修理品・継続品</t>
    <rPh sb="1" eb="3">
      <t>シンピン</t>
    </rPh>
    <rPh sb="4" eb="6">
      <t>シュウリ</t>
    </rPh>
    <rPh sb="6" eb="7">
      <t>ヒン</t>
    </rPh>
    <rPh sb="8" eb="11">
      <t>ケイゾクヒン</t>
    </rPh>
    <phoneticPr fontId="1"/>
  </si>
  <si>
    <t>電源電圧</t>
    <rPh sb="0" eb="2">
      <t>デンゲン</t>
    </rPh>
    <rPh sb="2" eb="4">
      <t>デンアツ</t>
    </rPh>
    <phoneticPr fontId="1"/>
  </si>
  <si>
    <t>機種（モデル）</t>
    <rPh sb="0" eb="2">
      <t>キシュ</t>
    </rPh>
    <phoneticPr fontId="1"/>
  </si>
  <si>
    <t>カテゴリ分類</t>
    <rPh sb="4" eb="6">
      <t>ブンルイ</t>
    </rPh>
    <phoneticPr fontId="1"/>
  </si>
  <si>
    <t>目量の種類</t>
    <rPh sb="0" eb="1">
      <t>メ</t>
    </rPh>
    <rPh sb="1" eb="2">
      <t>リョウ</t>
    </rPh>
    <rPh sb="3" eb="5">
      <t>シュルイ</t>
    </rPh>
    <phoneticPr fontId="1"/>
  </si>
  <si>
    <t>荷重搬送システムの最大速度</t>
    <rPh sb="0" eb="2">
      <t>カジュウ</t>
    </rPh>
    <rPh sb="2" eb="4">
      <t>ハンソウ</t>
    </rPh>
    <rPh sb="9" eb="11">
      <t>サイダイ</t>
    </rPh>
    <rPh sb="11" eb="13">
      <t>ソクド</t>
    </rPh>
    <rPh sb="12" eb="13">
      <t>サイソク</t>
    </rPh>
    <phoneticPr fontId="1"/>
  </si>
  <si>
    <t>電源周波数</t>
    <rPh sb="0" eb="5">
      <t>デンゲンシュウハスウ</t>
    </rPh>
    <phoneticPr fontId="1"/>
  </si>
  <si>
    <t>ソフトウェア識別(Ver.)</t>
    <rPh sb="6" eb="8">
      <t>シキベツ</t>
    </rPh>
    <phoneticPr fontId="1"/>
  </si>
  <si>
    <t>Hz</t>
    <phoneticPr fontId="1"/>
  </si>
  <si>
    <t>特定計量器区分</t>
    <rPh sb="0" eb="2">
      <t>トクテイ</t>
    </rPh>
    <rPh sb="2" eb="4">
      <t>ケイリョウ</t>
    </rPh>
    <rPh sb="4" eb="5">
      <t>キ</t>
    </rPh>
    <rPh sb="5" eb="7">
      <t>クブン</t>
    </rPh>
    <phoneticPr fontId="1"/>
  </si>
  <si>
    <t>製造事業者</t>
    <rPh sb="0" eb="2">
      <t>セイゾウ</t>
    </rPh>
    <rPh sb="2" eb="4">
      <t>ジギョウ</t>
    </rPh>
    <rPh sb="4" eb="5">
      <t>シャ</t>
    </rPh>
    <phoneticPr fontId="1"/>
  </si>
  <si>
    <t>風袋引き装置</t>
    <rPh sb="4" eb="6">
      <t>ソウチ</t>
    </rPh>
    <phoneticPr fontId="1"/>
  </si>
  <si>
    <t xml:space="preserve">  名称</t>
    <rPh sb="2" eb="4">
      <t>メイショウ</t>
    </rPh>
    <phoneticPr fontId="1"/>
  </si>
  <si>
    <t>　届出提出</t>
    <rPh sb="1" eb="3">
      <t>トドケデ</t>
    </rPh>
    <rPh sb="3" eb="5">
      <t>テイシュツ</t>
    </rPh>
    <phoneticPr fontId="1"/>
  </si>
  <si>
    <t>3.</t>
    <phoneticPr fontId="1"/>
  </si>
  <si>
    <t>20.</t>
    <phoneticPr fontId="1"/>
  </si>
  <si>
    <t>7.</t>
    <phoneticPr fontId="1"/>
  </si>
  <si>
    <t>g</t>
    <phoneticPr fontId="1"/>
  </si>
  <si>
    <t>ﾍﾞﾙﾄｺﾝﾍﾞｱ</t>
  </si>
  <si>
    <t>7.</t>
    <phoneticPr fontId="1"/>
  </si>
  <si>
    <t>g</t>
    <phoneticPr fontId="1"/>
  </si>
  <si>
    <t>g</t>
    <phoneticPr fontId="1"/>
  </si>
  <si>
    <t>　　　　　　　　　　Ｌ</t>
    <phoneticPr fontId="1"/>
  </si>
  <si>
    <t>4.</t>
    <phoneticPr fontId="1"/>
  </si>
  <si>
    <t>3.</t>
    <phoneticPr fontId="1"/>
  </si>
  <si>
    <t>電話番号</t>
    <phoneticPr fontId="1"/>
  </si>
  <si>
    <t>Ⅲ.</t>
    <phoneticPr fontId="1"/>
  </si>
  <si>
    <t>1.</t>
    <phoneticPr fontId="1"/>
  </si>
  <si>
    <t>動補正の範囲</t>
    <phoneticPr fontId="1"/>
  </si>
  <si>
    <t>カテゴリ</t>
    <phoneticPr fontId="1"/>
  </si>
  <si>
    <t>10.</t>
    <phoneticPr fontId="1"/>
  </si>
  <si>
    <t>Ⅵ.</t>
    <phoneticPr fontId="1"/>
  </si>
  <si>
    <t>準備する試験荷重</t>
    <phoneticPr fontId="1"/>
  </si>
  <si>
    <t>　種類</t>
    <phoneticPr fontId="1"/>
  </si>
  <si>
    <t>　　　　　　　　　　Ｌ</t>
    <phoneticPr fontId="1"/>
  </si>
  <si>
    <t>偏置試験</t>
    <phoneticPr fontId="1"/>
  </si>
  <si>
    <t>5.</t>
    <phoneticPr fontId="1"/>
  </si>
  <si>
    <t>最大風袋量</t>
    <phoneticPr fontId="1"/>
  </si>
  <si>
    <t>取扱説明書（他社品の場合）</t>
    <phoneticPr fontId="1"/>
  </si>
  <si>
    <t>確認日：</t>
    <phoneticPr fontId="1"/>
  </si>
  <si>
    <t>作成日：</t>
    <rPh sb="0" eb="2">
      <t>サクセイ</t>
    </rPh>
    <rPh sb="2" eb="3">
      <t>ヒ</t>
    </rPh>
    <phoneticPr fontId="1"/>
  </si>
  <si>
    <t>様式№ KNQR-0811-C</t>
    <rPh sb="0" eb="2">
      <t>ヨウシキ</t>
    </rPh>
    <phoneticPr fontId="1"/>
  </si>
  <si>
    <t>7.</t>
    <phoneticPr fontId="1"/>
  </si>
  <si>
    <t>g</t>
  </si>
  <si>
    <t>動補正機能</t>
    <rPh sb="0" eb="3">
      <t>ドウホセイ</t>
    </rPh>
    <rPh sb="3" eb="5">
      <t>キノウ</t>
    </rPh>
    <phoneticPr fontId="1"/>
  </si>
  <si>
    <t>8.</t>
    <phoneticPr fontId="1"/>
  </si>
  <si>
    <t>質量ラベル貼付機</t>
  </si>
  <si>
    <t>計量値付け機</t>
  </si>
  <si>
    <t>精度等級</t>
    <rPh sb="0" eb="4">
      <t>セイドトウキュウ</t>
    </rPh>
    <phoneticPr fontId="1"/>
  </si>
  <si>
    <t>等級指定係数</t>
    <rPh sb="0" eb="6">
      <t>トウキュウシテイケイスウ</t>
    </rPh>
    <phoneticPr fontId="1"/>
  </si>
  <si>
    <t>X</t>
    <phoneticPr fontId="1"/>
  </si>
  <si>
    <t>XI</t>
    <phoneticPr fontId="1"/>
  </si>
  <si>
    <t>Y</t>
    <phoneticPr fontId="1"/>
  </si>
  <si>
    <t>XII</t>
    <phoneticPr fontId="1"/>
  </si>
  <si>
    <t>XIII</t>
    <phoneticPr fontId="1"/>
  </si>
  <si>
    <t>XIIII</t>
    <phoneticPr fontId="1"/>
  </si>
  <si>
    <t>Y(I)</t>
    <phoneticPr fontId="1"/>
  </si>
  <si>
    <t>Y(II)</t>
    <phoneticPr fontId="1"/>
  </si>
  <si>
    <t>Y(a)</t>
    <phoneticPr fontId="1"/>
  </si>
  <si>
    <t>Y(b)</t>
    <phoneticPr fontId="1"/>
  </si>
  <si>
    <t>精度等級</t>
    <rPh sb="0" eb="2">
      <t>セイド</t>
    </rPh>
    <rPh sb="2" eb="4">
      <t>トウキュウ</t>
    </rPh>
    <phoneticPr fontId="1"/>
  </si>
  <si>
    <t>検査目量</t>
    <rPh sb="0" eb="4">
      <t>ケンサメリョウ</t>
    </rPh>
    <phoneticPr fontId="1"/>
  </si>
  <si>
    <t>公差の変わり目1</t>
  </si>
  <si>
    <t>公差の変わり目2</t>
  </si>
  <si>
    <t>カテゴリX</t>
    <phoneticPr fontId="1"/>
  </si>
  <si>
    <t>カテゴリY</t>
    <phoneticPr fontId="1"/>
  </si>
  <si>
    <t>灰色</t>
    <rPh sb="0" eb="2">
      <t>ハイイロ</t>
    </rPh>
    <phoneticPr fontId="1"/>
  </si>
  <si>
    <t>：入力不要</t>
    <rPh sb="1" eb="3">
      <t>ニュウリョク</t>
    </rPh>
    <rPh sb="3" eb="5">
      <t>フヨウ</t>
    </rPh>
    <phoneticPr fontId="1"/>
  </si>
  <si>
    <t>　寸法(mm)　　　　 　　Ｗ</t>
    <rPh sb="1" eb="3">
      <t>スンポウ</t>
    </rPh>
    <phoneticPr fontId="1"/>
  </si>
  <si>
    <t>(0.1)</t>
    <phoneticPr fontId="1"/>
  </si>
  <si>
    <t>(0.2)</t>
    <phoneticPr fontId="1"/>
  </si>
  <si>
    <t>(0.5)</t>
    <phoneticPr fontId="1"/>
  </si>
  <si>
    <t>(1)</t>
    <phoneticPr fontId="1"/>
  </si>
  <si>
    <t>(2)</t>
    <phoneticPr fontId="1"/>
  </si>
  <si>
    <t>(5)</t>
    <phoneticPr fontId="1"/>
  </si>
  <si>
    <t>検査目量の数</t>
    <rPh sb="0" eb="4">
      <t>ケンサメリョウ</t>
    </rPh>
    <rPh sb="5" eb="6">
      <t>カズ</t>
    </rPh>
    <phoneticPr fontId="1"/>
  </si>
  <si>
    <t>XI</t>
    <phoneticPr fontId="1"/>
  </si>
  <si>
    <t>最小</t>
    <rPh sb="0" eb="2">
      <t>サイショウ</t>
    </rPh>
    <phoneticPr fontId="1"/>
  </si>
  <si>
    <t>最大</t>
    <rPh sb="0" eb="2">
      <t>サイダイ</t>
    </rPh>
    <phoneticPr fontId="1"/>
  </si>
  <si>
    <t>XII</t>
    <phoneticPr fontId="1"/>
  </si>
  <si>
    <t>XIII</t>
    <phoneticPr fontId="1"/>
  </si>
  <si>
    <t>XIIII</t>
    <phoneticPr fontId="1"/>
  </si>
  <si>
    <t>Y(I)</t>
    <phoneticPr fontId="1"/>
  </si>
  <si>
    <t>Y(II)</t>
    <phoneticPr fontId="1"/>
  </si>
  <si>
    <t>Y(a)</t>
    <phoneticPr fontId="1"/>
  </si>
  <si>
    <t>Y(b)</t>
    <phoneticPr fontId="1"/>
  </si>
  <si>
    <t>検査目量</t>
    <rPh sb="0" eb="4">
      <t>ケンサメリョウ</t>
    </rPh>
    <phoneticPr fontId="1"/>
  </si>
  <si>
    <t>精度等級</t>
    <rPh sb="0" eb="2">
      <t>セイド</t>
    </rPh>
    <rPh sb="2" eb="4">
      <t>トウキュウ</t>
    </rPh>
    <phoneticPr fontId="1"/>
  </si>
  <si>
    <t>ひょう量</t>
    <rPh sb="3" eb="4">
      <t>リョウ</t>
    </rPh>
    <phoneticPr fontId="1"/>
  </si>
  <si>
    <t>選択可否</t>
    <rPh sb="0" eb="4">
      <t>センタクカヒ</t>
    </rPh>
    <phoneticPr fontId="1"/>
  </si>
  <si>
    <t>m/min</t>
  </si>
  <si>
    <t>14.</t>
    <phoneticPr fontId="1"/>
  </si>
  <si>
    <t>15.</t>
    <phoneticPr fontId="1"/>
  </si>
  <si>
    <t>16.</t>
    <phoneticPr fontId="1"/>
  </si>
  <si>
    <t>26.</t>
    <phoneticPr fontId="1"/>
  </si>
  <si>
    <t>　動補正範囲下限値</t>
    <rPh sb="6" eb="8">
      <t>カゲン</t>
    </rPh>
    <rPh sb="8" eb="9">
      <t>チ</t>
    </rPh>
    <phoneticPr fontId="1"/>
  </si>
  <si>
    <t>　動補正範囲上限値</t>
    <rPh sb="6" eb="8">
      <t>ジョウゲン</t>
    </rPh>
    <rPh sb="8" eb="9">
      <t>チ</t>
    </rPh>
    <phoneticPr fontId="1"/>
  </si>
  <si>
    <t>17.</t>
    <phoneticPr fontId="1"/>
  </si>
  <si>
    <t>18.</t>
    <phoneticPr fontId="1"/>
  </si>
  <si>
    <t>19.</t>
    <phoneticPr fontId="1"/>
  </si>
  <si>
    <t>21.</t>
    <phoneticPr fontId="1"/>
  </si>
  <si>
    <t>22.</t>
    <phoneticPr fontId="1"/>
  </si>
  <si>
    <t>23.</t>
    <phoneticPr fontId="1"/>
  </si>
  <si>
    <t>27.</t>
    <phoneticPr fontId="1"/>
  </si>
  <si>
    <t>28.</t>
    <phoneticPr fontId="1"/>
  </si>
  <si>
    <t>2.</t>
  </si>
  <si>
    <t>4.</t>
  </si>
  <si>
    <t>Ⅲ.</t>
  </si>
  <si>
    <t>1.</t>
  </si>
  <si>
    <t>3.</t>
  </si>
  <si>
    <t>5.</t>
  </si>
  <si>
    <t>6.</t>
  </si>
  <si>
    <t>カテゴリ</t>
  </si>
  <si>
    <t>10.</t>
  </si>
  <si>
    <t>ひょう量</t>
  </si>
  <si>
    <t>12.</t>
  </si>
  <si>
    <t>実目量</t>
  </si>
  <si>
    <t>13.</t>
  </si>
  <si>
    <t>11.</t>
    <phoneticPr fontId="1"/>
  </si>
  <si>
    <t>準備する試験荷重</t>
  </si>
  <si>
    <t>　種類</t>
  </si>
  <si>
    <t>偏置試験</t>
  </si>
  <si>
    <t>最大風袋量</t>
  </si>
  <si>
    <t>14.</t>
    <phoneticPr fontId="1"/>
  </si>
  <si>
    <t>15.</t>
    <phoneticPr fontId="1"/>
  </si>
  <si>
    <t>16.</t>
    <phoneticPr fontId="1"/>
  </si>
  <si>
    <t>Ⅵ.</t>
  </si>
  <si>
    <t>使用条件・試験荷重</t>
  </si>
  <si>
    <t>　寸法(mm)</t>
    <rPh sb="1" eb="3">
      <t>スンポウ</t>
    </rPh>
    <phoneticPr fontId="1"/>
  </si>
  <si>
    <t>新規はかり　：2024年4月1日以降に取引証明に使用を開始するはかり</t>
    <phoneticPr fontId="1"/>
  </si>
  <si>
    <t>既使用はかり：2024年3月31日以前に取引証明に使用を開始しているはかり</t>
    <phoneticPr fontId="1"/>
  </si>
  <si>
    <t>検定を受検する機種の型式（モデル）を正確に記入</t>
    <phoneticPr fontId="1"/>
  </si>
  <si>
    <t>検定を受検する機種の製造番号（シリアル番号）を正確に記入</t>
    <phoneticPr fontId="1"/>
  </si>
  <si>
    <t>自動重量選別機　：「X」を選択</t>
    <phoneticPr fontId="1"/>
  </si>
  <si>
    <t>　異なる質量の物を、基準設定値との差に応じて分類する</t>
    <phoneticPr fontId="1"/>
  </si>
  <si>
    <t>　※ウェイトチェッカは自動重量選別機</t>
    <phoneticPr fontId="1"/>
  </si>
  <si>
    <t>質量ラベル貼付機：「Y」を選択</t>
    <phoneticPr fontId="1"/>
  </si>
  <si>
    <t>　質量の計量値のラベルを貼り付ける</t>
    <phoneticPr fontId="1"/>
  </si>
  <si>
    <t>計量値付け機　　：「Y」を選択</t>
    <phoneticPr fontId="1"/>
  </si>
  <si>
    <t>　表示質量及び単価を基準に、料金を計算してラベルを貼り付ける</t>
    <phoneticPr fontId="1"/>
  </si>
  <si>
    <t>カテゴリYの場合：「質量ラベル貼付機」または「計量値付け機」を選択</t>
    <phoneticPr fontId="1"/>
  </si>
  <si>
    <t>等級指定係数：カテゴリXに関しては、等級指定係数についても記入</t>
    <phoneticPr fontId="1"/>
  </si>
  <si>
    <t>単目量：単一目量のはかり</t>
    <phoneticPr fontId="1"/>
  </si>
  <si>
    <t>多目量：計量範囲によって異なる目量を持ち、荷重の増減に応じて自動的に目量が決まるはかり</t>
    <phoneticPr fontId="1"/>
  </si>
  <si>
    <t>複目量：ひょう量と目量が異なる複数の計量範囲を持ち、各計量範囲がゼロからひょう量まで有効なはかり</t>
    <phoneticPr fontId="1"/>
  </si>
  <si>
    <t>はかりの仕様として、計量可能な最大の量</t>
    <phoneticPr fontId="1"/>
  </si>
  <si>
    <t>ひょう量が大きい方で検定を受検する場合　　　　　　：「大レンジ」を選択</t>
    <phoneticPr fontId="1"/>
  </si>
  <si>
    <t>ひょう量が小さい方で検定を受検する場合　　　　　　：「小レンジ」を選択</t>
    <phoneticPr fontId="1"/>
  </si>
  <si>
    <t>はかりの仕様として設定可能な最大速度</t>
    <phoneticPr fontId="1"/>
  </si>
  <si>
    <t>計量コンベアの長さを記入</t>
    <phoneticPr fontId="1"/>
  </si>
  <si>
    <t>計量コンベアの幅を記入</t>
    <phoneticPr fontId="1"/>
  </si>
  <si>
    <t>自動捕捉式はかりの電源電圧を記入</t>
    <phoneticPr fontId="1"/>
  </si>
  <si>
    <t>自動捕捉式はかりの電源周波数を記入</t>
    <phoneticPr fontId="1"/>
  </si>
  <si>
    <t>自動捕捉式はかりの動作温度範囲を記入</t>
    <phoneticPr fontId="1"/>
  </si>
  <si>
    <t>プリセット：総量または正味量の値から、事前に設定された風袋量を差し引いて計量結果を表示する装置</t>
    <phoneticPr fontId="1"/>
  </si>
  <si>
    <t>加算式　　：正味荷重に対する計量範囲は変わらない風袋引き装置</t>
    <phoneticPr fontId="1"/>
  </si>
  <si>
    <t>減算式　　：正味荷重に対する計量範囲が減少する風袋引き装置</t>
    <phoneticPr fontId="1"/>
  </si>
  <si>
    <t>計量結果等を印字する装置の有無</t>
    <phoneticPr fontId="1"/>
  </si>
  <si>
    <t>本体以外で計量結果等を表示する装置の有無</t>
    <phoneticPr fontId="1"/>
  </si>
  <si>
    <t>自動捕捉式はかりのソフトウェアのバージョンを記入</t>
    <phoneticPr fontId="1"/>
  </si>
  <si>
    <t>検定時に使用する目量</t>
    <phoneticPr fontId="1"/>
  </si>
  <si>
    <t>試験荷重の名称を記入</t>
    <phoneticPr fontId="1"/>
  </si>
  <si>
    <t>試験荷重の種類（個体、液体、ゲル状、その他）を選択</t>
    <phoneticPr fontId="1"/>
  </si>
  <si>
    <t>試験荷重の寸法を記入</t>
    <phoneticPr fontId="1"/>
  </si>
  <si>
    <t>新規はかりで前段にワークガイドなどが無く、偏置が発生する場合は試験が必要</t>
    <phoneticPr fontId="1"/>
  </si>
  <si>
    <t>新規はかりで静的計量をする場合は試験が必要</t>
    <phoneticPr fontId="1"/>
  </si>
  <si>
    <t>平衡安定性試験（静止計量はかり）</t>
    <rPh sb="0" eb="5">
      <t>ヘイコウアンテイセイ</t>
    </rPh>
    <rPh sb="5" eb="7">
      <t>シケン</t>
    </rPh>
    <rPh sb="8" eb="12">
      <t>セイシケイリョウ</t>
    </rPh>
    <phoneticPr fontId="1"/>
  </si>
  <si>
    <t>動補正が作動できる計量範囲の下限値を記入</t>
    <phoneticPr fontId="1"/>
  </si>
  <si>
    <t>動補正が作動できる計量範囲の上限値を記入</t>
    <phoneticPr fontId="1"/>
  </si>
  <si>
    <t>検定申請書別紙（自動捕捉式はかり用） 1/2</t>
    <phoneticPr fontId="1"/>
  </si>
  <si>
    <t>検定申請書別紙（自動捕捉式はかり用） 2/2</t>
    <phoneticPr fontId="1"/>
  </si>
  <si>
    <t>※複目量の場合は小さいひょう量（小レンジ）を11項、大きいひょう量（大レンジ）を14項に記入</t>
    <rPh sb="44" eb="46">
      <t>キニュウ</t>
    </rPh>
    <phoneticPr fontId="1"/>
  </si>
  <si>
    <t>※複目量の場合は小レンジの実目量を12項、大レンジの実目量を15項に記入</t>
    <rPh sb="34" eb="36">
      <t>キニュウ</t>
    </rPh>
    <phoneticPr fontId="1"/>
  </si>
  <si>
    <t>※複目量の場合は小レンジの最小測定量を13項、大レンジの最小測定量を16項に記入</t>
    <rPh sb="38" eb="40">
      <t>キニュウ</t>
    </rPh>
    <phoneticPr fontId="1"/>
  </si>
  <si>
    <t>使用条件・試験荷重</t>
    <phoneticPr fontId="1"/>
  </si>
  <si>
    <t>下限</t>
    <rPh sb="0" eb="2">
      <t>カゲン</t>
    </rPh>
    <phoneticPr fontId="1"/>
  </si>
  <si>
    <t>上限</t>
    <rPh sb="0" eb="2">
      <t>ジョウゲン</t>
    </rPh>
    <phoneticPr fontId="1"/>
  </si>
  <si>
    <t>　検定実施レンジ</t>
    <rPh sb="1" eb="3">
      <t>ケンテイ</t>
    </rPh>
    <rPh sb="3" eb="5">
      <t>ジッシ</t>
    </rPh>
    <phoneticPr fontId="1"/>
  </si>
  <si>
    <t>　最小測定量</t>
    <phoneticPr fontId="1"/>
  </si>
  <si>
    <t>　実目量</t>
    <phoneticPr fontId="1"/>
  </si>
  <si>
    <t>　ひょう量</t>
    <phoneticPr fontId="1"/>
  </si>
  <si>
    <t>　使用計量範囲</t>
    <rPh sb="1" eb="3">
      <t>シヨウ</t>
    </rPh>
    <rPh sb="3" eb="7">
      <t>ケイリョウハンイ</t>
    </rPh>
    <phoneticPr fontId="1"/>
  </si>
  <si>
    <t>　検定実施レンジ（複目量のみ）</t>
    <rPh sb="1" eb="5">
      <t>ケンテイジッシ</t>
    </rPh>
    <phoneticPr fontId="1"/>
  </si>
  <si>
    <t>検定を受検する機種の製造年を正確に記入</t>
    <phoneticPr fontId="1"/>
  </si>
  <si>
    <t>検定を受検する機種の型式承認番号を正確に記入</t>
    <phoneticPr fontId="1"/>
  </si>
  <si>
    <t>動補正（静的計量値と動的計量値との差をなくすための補正）が作動できる計量範囲の有無</t>
    <rPh sb="39" eb="41">
      <t>ウム</t>
    </rPh>
    <phoneticPr fontId="1"/>
  </si>
  <si>
    <t>19.</t>
    <phoneticPr fontId="1"/>
  </si>
  <si>
    <t>24.</t>
    <phoneticPr fontId="1"/>
  </si>
  <si>
    <t>25.</t>
    <phoneticPr fontId="1"/>
  </si>
  <si>
    <t>17.</t>
    <phoneticPr fontId="1"/>
  </si>
  <si>
    <t>20.</t>
    <phoneticPr fontId="1"/>
  </si>
  <si>
    <t>21.</t>
    <phoneticPr fontId="1"/>
  </si>
  <si>
    <t>22.</t>
    <phoneticPr fontId="1"/>
  </si>
  <si>
    <t>23.</t>
    <phoneticPr fontId="1"/>
  </si>
  <si>
    <t>24.</t>
    <phoneticPr fontId="1"/>
  </si>
  <si>
    <t>25.</t>
    <phoneticPr fontId="1"/>
  </si>
  <si>
    <t>26.</t>
    <phoneticPr fontId="1"/>
  </si>
  <si>
    <t>27.</t>
    <phoneticPr fontId="1"/>
  </si>
  <si>
    <t>小レンジ</t>
    <rPh sb="0" eb="1">
      <t>ショウ</t>
    </rPh>
    <phoneticPr fontId="1"/>
  </si>
  <si>
    <t>大レンジ</t>
    <rPh sb="0" eb="1">
      <t>ダイ</t>
    </rPh>
    <phoneticPr fontId="1"/>
  </si>
  <si>
    <t>株式会社エー・アンド・デイ</t>
    <phoneticPr fontId="1"/>
  </si>
  <si>
    <t>北本 太郎</t>
    <phoneticPr fontId="1"/>
  </si>
  <si>
    <t>048-XXX-XXX</t>
    <phoneticPr fontId="1"/>
  </si>
  <si>
    <t>適正計量管理事業所以外</t>
  </si>
  <si>
    <t>株式会社A&amp;Dマニュファクチャリング</t>
    <rPh sb="0" eb="4">
      <t>カブシキガイシャ</t>
    </rPh>
    <phoneticPr fontId="1"/>
  </si>
  <si>
    <t>ボトルB</t>
    <phoneticPr fontId="1"/>
  </si>
  <si>
    <t>自動捕捉式はかり仕様　　　※新規はかりのみ、銘板に記載されている内容を記入</t>
    <rPh sb="0" eb="2">
      <t>ジドウ</t>
    </rPh>
    <rPh sb="2" eb="4">
      <t>ホソク</t>
    </rPh>
    <rPh sb="4" eb="5">
      <t>シキ</t>
    </rPh>
    <rPh sb="8" eb="10">
      <t>シヨウ</t>
    </rPh>
    <phoneticPr fontId="1"/>
  </si>
  <si>
    <t>製造年（※）</t>
    <rPh sb="0" eb="2">
      <t>セイゾウ</t>
    </rPh>
    <rPh sb="2" eb="3">
      <t>ネン</t>
    </rPh>
    <phoneticPr fontId="1"/>
  </si>
  <si>
    <t>型式承認番号（※）</t>
    <phoneticPr fontId="1"/>
  </si>
  <si>
    <t>最小測定量（※）</t>
    <phoneticPr fontId="1"/>
  </si>
  <si>
    <t>電源電圧（※）</t>
    <rPh sb="0" eb="2">
      <t>デンゲン</t>
    </rPh>
    <rPh sb="2" eb="4">
      <t>デンアツ</t>
    </rPh>
    <phoneticPr fontId="1"/>
  </si>
  <si>
    <t>電源周波数（※）</t>
    <rPh sb="0" eb="5">
      <t>デンゲンシュウハスウ</t>
    </rPh>
    <phoneticPr fontId="1"/>
  </si>
  <si>
    <t>温度範囲（※）</t>
    <rPh sb="0" eb="2">
      <t>オンド</t>
    </rPh>
    <phoneticPr fontId="1"/>
  </si>
  <si>
    <t>動補正の範囲（※）</t>
    <phoneticPr fontId="1"/>
  </si>
  <si>
    <t>風袋引き装置（※）</t>
    <rPh sb="4" eb="6">
      <t>ソウチ</t>
    </rPh>
    <phoneticPr fontId="1"/>
  </si>
  <si>
    <t>印字装置（※）</t>
    <phoneticPr fontId="1"/>
  </si>
  <si>
    <t>本体以外の表示装置（※）</t>
    <phoneticPr fontId="1"/>
  </si>
  <si>
    <t>ソフトウェア識別(Ver.)（※）</t>
    <rPh sb="6" eb="8">
      <t>シキベツ</t>
    </rPh>
    <phoneticPr fontId="1"/>
  </si>
  <si>
    <t>検定を実施するレンジを選択</t>
    <phoneticPr fontId="1"/>
  </si>
  <si>
    <t>検定を実施していないレンジで取引証明に使用することはできませんので注意してください</t>
    <phoneticPr fontId="1"/>
  </si>
  <si>
    <t>但し、ひょう量5,000g超の場合は検定未受検でも取引証明に使用可能です</t>
    <rPh sb="32" eb="34">
      <t>カノウ</t>
    </rPh>
    <phoneticPr fontId="1"/>
  </si>
  <si>
    <t>計量精度の難易度を把握する目安となるため、製品長または製品径のどちらかは必須</t>
    <phoneticPr fontId="1"/>
  </si>
  <si>
    <t>新規はかりで加算式または減算式風袋引き装置を使用している場合、最大風袋量を記入</t>
    <phoneticPr fontId="1"/>
  </si>
  <si>
    <t>新規はかりで動補正機能を使用しているか選択</t>
    <phoneticPr fontId="1"/>
  </si>
  <si>
    <t>動補正が作動できる計量範囲が限定されている場合は試験が必要になります</t>
    <phoneticPr fontId="1"/>
  </si>
  <si>
    <t>　（使用計量範囲外となる場合は試験不要）</t>
    <phoneticPr fontId="1"/>
  </si>
  <si>
    <t>はかりの仕様として、計量可能な最小の量</t>
    <phoneticPr fontId="1"/>
  </si>
  <si>
    <t>左側に下限値、右側に上限値を記入</t>
    <rPh sb="3" eb="6">
      <t>カゲンチ</t>
    </rPh>
    <rPh sb="10" eb="13">
      <t>ジョウゲンチ</t>
    </rPh>
    <phoneticPr fontId="1"/>
  </si>
  <si>
    <t>検定を受検する自動捕捉式はかりで、実際に使用している速度の最大値を記入</t>
    <rPh sb="29" eb="31">
      <t>サイダイ</t>
    </rPh>
    <phoneticPr fontId="1"/>
  </si>
  <si>
    <t>最大値より速い速度での計量は取引証明に使用できなくなります</t>
    <rPh sb="0" eb="2">
      <t>サイダイ</t>
    </rPh>
    <phoneticPr fontId="1"/>
  </si>
  <si>
    <t>検定を受検する自動捕捉式はかりで、実際に使用している処理個数の最大値を記入</t>
    <rPh sb="31" eb="33">
      <t>サイダイ</t>
    </rPh>
    <phoneticPr fontId="1"/>
  </si>
  <si>
    <t>　ひょう量、実目量、最小測定量</t>
    <rPh sb="4" eb="5">
      <t>リョウ</t>
    </rPh>
    <phoneticPr fontId="1"/>
  </si>
  <si>
    <t>「Ⅲ.自動捕捉式はかり仕様」から自動で入力されます</t>
    <rPh sb="3" eb="5">
      <t>ジドウ</t>
    </rPh>
    <rPh sb="5" eb="8">
      <t>ホソクシキ</t>
    </rPh>
    <rPh sb="11" eb="13">
      <t>シヨウ</t>
    </rPh>
    <rPh sb="16" eb="18">
      <t>ジドウ</t>
    </rPh>
    <rPh sb="19" eb="21">
      <t>ニュウリョク</t>
    </rPh>
    <phoneticPr fontId="1"/>
  </si>
  <si>
    <t>カテゴリXの場合：「自動重量選別機」が入力」される（入力されない場合は、プルダウンより選択）</t>
    <rPh sb="19" eb="21">
      <t>ニュウリョク</t>
    </rPh>
    <rPh sb="26" eb="28">
      <t>ニュウリョク</t>
    </rPh>
    <rPh sb="32" eb="34">
      <t>バアイ</t>
    </rPh>
    <rPh sb="43" eb="45">
      <t>センタク</t>
    </rPh>
    <phoneticPr fontId="1"/>
  </si>
  <si>
    <t>　　　　　　　※カテゴリを入力すると選択可能になります</t>
    <phoneticPr fontId="1"/>
  </si>
  <si>
    <t>　　　　　　　※精度等級を入力すると選択可能になります</t>
    <rPh sb="8" eb="10">
      <t>セイド</t>
    </rPh>
    <rPh sb="10" eb="12">
      <t>トウキュウ</t>
    </rPh>
    <phoneticPr fontId="1"/>
  </si>
  <si>
    <t>※カテゴリを入力すると選択可能になります</t>
    <rPh sb="6" eb="8">
      <t>ニュウリョク</t>
    </rPh>
    <rPh sb="11" eb="13">
      <t>センタク</t>
    </rPh>
    <rPh sb="13" eb="15">
      <t>カノウ</t>
    </rPh>
    <phoneticPr fontId="1"/>
  </si>
  <si>
    <t>「Ⅲ.自動捕捉式はかりの仕様」について、下記を参考に各項目の入力をお願いします。</t>
    <rPh sb="3" eb="8">
      <t>ジドウホソクシキ</t>
    </rPh>
    <rPh sb="12" eb="14">
      <t>シヨウ</t>
    </rPh>
    <rPh sb="20" eb="22">
      <t>カキ</t>
    </rPh>
    <rPh sb="23" eb="25">
      <t>サンコウ</t>
    </rPh>
    <rPh sb="26" eb="29">
      <t>カクコウモク</t>
    </rPh>
    <rPh sb="30" eb="32">
      <t>ニュウリョク</t>
    </rPh>
    <rPh sb="34" eb="35">
      <t>ネガ</t>
    </rPh>
    <phoneticPr fontId="1"/>
  </si>
  <si>
    <t>「Ⅵ.使用条件・試験荷重」について、下記を参考に各項目の入力をお願いします。</t>
    <rPh sb="3" eb="7">
      <t>シヨウジョウケン</t>
    </rPh>
    <rPh sb="8" eb="10">
      <t>シケン</t>
    </rPh>
    <rPh sb="10" eb="12">
      <t>カジュウ</t>
    </rPh>
    <rPh sb="18" eb="20">
      <t>カキ</t>
    </rPh>
    <rPh sb="21" eb="23">
      <t>サンコウ</t>
    </rPh>
    <rPh sb="24" eb="27">
      <t>カクコウモク</t>
    </rPh>
    <rPh sb="28" eb="30">
      <t>ニュウリョク</t>
    </rPh>
    <rPh sb="32" eb="33">
      <t>ネガ</t>
    </rPh>
    <phoneticPr fontId="1"/>
  </si>
  <si>
    <t>北本太郎</t>
    <phoneticPr fontId="1"/>
  </si>
  <si>
    <t>埼玉県北本市朝日1-243</t>
    <phoneticPr fontId="1"/>
  </si>
  <si>
    <t>森島  泰信</t>
    <phoneticPr fontId="1"/>
  </si>
  <si>
    <t>　表示計量範囲(g)</t>
    <rPh sb="1" eb="3">
      <t>ヒョウジ</t>
    </rPh>
    <rPh sb="3" eb="5">
      <t>ケイリョウ</t>
    </rPh>
    <rPh sb="5" eb="7">
      <t>ハンイ</t>
    </rPh>
    <phoneticPr fontId="1"/>
  </si>
  <si>
    <t>　プリセット風袋値(g)</t>
    <rPh sb="6" eb="9">
      <t>フウタイチ</t>
    </rPh>
    <phoneticPr fontId="1"/>
  </si>
  <si>
    <t>　使用計量範囲(g)</t>
    <rPh sb="1" eb="7">
      <t>シヨウケイリョウハンイ</t>
    </rPh>
    <phoneticPr fontId="1"/>
  </si>
  <si>
    <t>m/min</t>
    <phoneticPr fontId="1"/>
  </si>
  <si>
    <t>個/min</t>
    <phoneticPr fontId="1"/>
  </si>
  <si>
    <t>　表示計量範囲</t>
    <rPh sb="1" eb="3">
      <t>ヒョウジ</t>
    </rPh>
    <rPh sb="3" eb="7">
      <t>ケイリョウハンイ</t>
    </rPh>
    <phoneticPr fontId="1"/>
  </si>
  <si>
    <t>　プリセット風袋値</t>
    <rPh sb="6" eb="9">
      <t>フウタイチ</t>
    </rPh>
    <phoneticPr fontId="1"/>
  </si>
  <si>
    <t>検定を受検する自動捕捉式はかりで、実際に計量している内容量の下限値・上限値を記入</t>
    <rPh sb="26" eb="29">
      <t>ナイヨウリョウ</t>
    </rPh>
    <rPh sb="30" eb="33">
      <t>カゲンチ</t>
    </rPh>
    <rPh sb="34" eb="37">
      <t>ジョウゲンチ</t>
    </rPh>
    <phoneticPr fontId="1"/>
  </si>
  <si>
    <t>「表示計量範囲+プリセット風袋値」の値が自動で入力されます</t>
    <rPh sb="1" eb="7">
      <t>ヒョウジケイリョウハンイ</t>
    </rPh>
    <rPh sb="13" eb="16">
      <t>フウタイチ</t>
    </rPh>
    <rPh sb="18" eb="19">
      <t>アタイ</t>
    </rPh>
    <rPh sb="20" eb="22">
      <t>ジドウ</t>
    </rPh>
    <rPh sb="23" eb="25">
      <t>ニュウリョク</t>
    </rPh>
    <phoneticPr fontId="1"/>
  </si>
  <si>
    <t>・検査速度：各試験荷重で検定を受検する速度を記入</t>
    <rPh sb="1" eb="5">
      <t>ケンサソクド</t>
    </rPh>
    <rPh sb="6" eb="7">
      <t>カク</t>
    </rPh>
    <rPh sb="7" eb="11">
      <t>シケンカジュウ</t>
    </rPh>
    <rPh sb="12" eb="14">
      <t>ケンテイ</t>
    </rPh>
    <rPh sb="15" eb="17">
      <t>ジュケン</t>
    </rPh>
    <rPh sb="19" eb="21">
      <t>ソクド</t>
    </rPh>
    <rPh sb="22" eb="24">
      <t>キニュウ</t>
    </rPh>
    <phoneticPr fontId="1"/>
  </si>
  <si>
    <t>　　　　　　検査速度を超える速度で計量する場合は、取引証明に使用できなくなります</t>
    <rPh sb="6" eb="8">
      <t>ケンサ</t>
    </rPh>
    <rPh sb="8" eb="10">
      <t>ソクド</t>
    </rPh>
    <rPh sb="11" eb="12">
      <t>コ</t>
    </rPh>
    <rPh sb="14" eb="16">
      <t>ソクド</t>
    </rPh>
    <rPh sb="17" eb="19">
      <t>ケイリョウ</t>
    </rPh>
    <rPh sb="21" eb="23">
      <t>バアイ</t>
    </rPh>
    <rPh sb="25" eb="29">
      <t>トリヒキショウメイ</t>
    </rPh>
    <rPh sb="30" eb="32">
      <t>シヨウ</t>
    </rPh>
    <phoneticPr fontId="1"/>
  </si>
  <si>
    <t>・最小測定量：使用計量範囲下限の値が自動で入力されます</t>
    <rPh sb="18" eb="20">
      <t>ジドウ</t>
    </rPh>
    <rPh sb="21" eb="23">
      <t>ニュウリョク</t>
    </rPh>
    <phoneticPr fontId="1"/>
  </si>
  <si>
    <t>・公差の変わり目：検査目量に対して精度等級により決められた倍数をかけた値が自動で入力されます</t>
    <rPh sb="1" eb="3">
      <t>コウサ</t>
    </rPh>
    <rPh sb="4" eb="5">
      <t>カ</t>
    </rPh>
    <rPh sb="7" eb="8">
      <t>メ</t>
    </rPh>
    <rPh sb="37" eb="39">
      <t>ジドウ</t>
    </rPh>
    <rPh sb="40" eb="42">
      <t>ニュウリョク</t>
    </rPh>
    <phoneticPr fontId="1"/>
  </si>
  <si>
    <t>・最大測定量：使用計量範囲上限の値が自動で入力されます</t>
    <rPh sb="18" eb="20">
      <t>ジドウ</t>
    </rPh>
    <rPh sb="21" eb="23">
      <t>ニュウリョク</t>
    </rPh>
    <phoneticPr fontId="1"/>
  </si>
  <si>
    <t>検定を受検する自動捕捉式はかりで、表示計量範囲下限で設定しているプリセット風袋値を「下限」の欄、</t>
    <rPh sb="17" eb="21">
      <t>ヒョウジケイリョウ</t>
    </rPh>
    <rPh sb="21" eb="23">
      <t>ハンイ</t>
    </rPh>
    <rPh sb="23" eb="25">
      <t>カゲン</t>
    </rPh>
    <rPh sb="26" eb="28">
      <t>セッテイ</t>
    </rPh>
    <rPh sb="37" eb="40">
      <t>フウタイチ</t>
    </rPh>
    <rPh sb="42" eb="44">
      <t>カゲン</t>
    </rPh>
    <rPh sb="46" eb="47">
      <t>ラン</t>
    </rPh>
    <phoneticPr fontId="1"/>
  </si>
  <si>
    <t>表示計量範囲上限で設定しているプリセット風袋値を「上限」の欄に記入（設定していない場合は「0」を記入）</t>
    <rPh sb="6" eb="7">
      <t>ウエ</t>
    </rPh>
    <rPh sb="25" eb="26">
      <t>ウエ</t>
    </rPh>
    <rPh sb="31" eb="33">
      <t>キニュウ</t>
    </rPh>
    <rPh sb="34" eb="36">
      <t>セッテイ</t>
    </rPh>
    <rPh sb="41" eb="43">
      <t>バアイ</t>
    </rPh>
    <rPh sb="48" eb="50">
      <t>キニュウ</t>
    </rPh>
    <phoneticPr fontId="1"/>
  </si>
  <si>
    <t>　使用最大速度</t>
    <rPh sb="1" eb="3">
      <t>シヨウ</t>
    </rPh>
    <rPh sb="3" eb="5">
      <t>サイダイ</t>
    </rPh>
    <rPh sb="5" eb="7">
      <t>ソクド</t>
    </rPh>
    <phoneticPr fontId="1"/>
  </si>
  <si>
    <t>　使用最大動作速度</t>
    <rPh sb="1" eb="3">
      <t>シヨウ</t>
    </rPh>
    <rPh sb="3" eb="5">
      <t>サイダイ</t>
    </rPh>
    <rPh sb="5" eb="7">
      <t>ドウサ</t>
    </rPh>
    <rPh sb="7" eb="9">
      <t>ソクド</t>
    </rPh>
    <phoneticPr fontId="1"/>
  </si>
  <si>
    <t>　使用最大速度</t>
    <rPh sb="1" eb="3">
      <t>シヨウ</t>
    </rPh>
    <rPh sb="3" eb="5">
      <t>サイダイ</t>
    </rPh>
    <rPh sb="5" eb="6">
      <t>サイソク</t>
    </rPh>
    <rPh sb="6" eb="7">
      <t>サイソク</t>
    </rPh>
    <phoneticPr fontId="1"/>
  </si>
  <si>
    <t>　使用最大動作速度</t>
    <rPh sb="1" eb="3">
      <t>シヨウ</t>
    </rPh>
    <rPh sb="3" eb="5">
      <t>サイダイ</t>
    </rPh>
    <rPh sb="5" eb="7">
      <t>ドウサ</t>
    </rPh>
    <rPh sb="7" eb="9">
      <t>ソクド</t>
    </rPh>
    <rPh sb="8" eb="9">
      <t>サイソク</t>
    </rPh>
    <phoneticPr fontId="1"/>
  </si>
  <si>
    <t>単目量</t>
  </si>
  <si>
    <t>新規はかり</t>
  </si>
  <si>
    <t>計量器操作者の準備</t>
    <rPh sb="0" eb="2">
      <t>ケイリョウ</t>
    </rPh>
    <rPh sb="2" eb="3">
      <t>キ</t>
    </rPh>
    <rPh sb="3" eb="6">
      <t>ソウサシャ</t>
    </rPh>
    <rPh sb="7" eb="9">
      <t>ジュンビ</t>
    </rPh>
    <phoneticPr fontId="1"/>
  </si>
  <si>
    <t>済</t>
  </si>
  <si>
    <t>ハンドリング者の準備</t>
    <rPh sb="6" eb="7">
      <t>シャ</t>
    </rPh>
    <rPh sb="8" eb="10">
      <t>ジュンビ</t>
    </rPh>
    <phoneticPr fontId="1"/>
  </si>
  <si>
    <t>緩和措置(計量範囲、速度)</t>
    <rPh sb="0" eb="4">
      <t>カンワソチ</t>
    </rPh>
    <rPh sb="5" eb="7">
      <t>ケイリョウ</t>
    </rPh>
    <rPh sb="7" eb="9">
      <t>ハンイ</t>
    </rPh>
    <rPh sb="10" eb="12">
      <t>ソクド</t>
    </rPh>
    <phoneticPr fontId="1"/>
  </si>
  <si>
    <t>適用</t>
  </si>
  <si>
    <t>プリセット</t>
  </si>
  <si>
    <t>計量データ取得方法</t>
    <rPh sb="0" eb="2">
      <t>ケイリョウ</t>
    </rPh>
    <rPh sb="5" eb="7">
      <t>シュトク</t>
    </rPh>
    <rPh sb="7" eb="9">
      <t>ホウホウ</t>
    </rPh>
    <phoneticPr fontId="1"/>
  </si>
  <si>
    <t>USBメモリ</t>
  </si>
  <si>
    <t>Ⅳ．</t>
    <phoneticPr fontId="1"/>
  </si>
  <si>
    <t>1.</t>
    <phoneticPr fontId="1"/>
  </si>
  <si>
    <t>建物名・ライン名・設備№等</t>
    <phoneticPr fontId="1"/>
  </si>
  <si>
    <t>3.</t>
    <phoneticPr fontId="1"/>
  </si>
  <si>
    <t>2.</t>
    <phoneticPr fontId="1"/>
  </si>
  <si>
    <t>　一体型・分離型</t>
    <phoneticPr fontId="1"/>
  </si>
  <si>
    <t>Ⅴ.</t>
    <phoneticPr fontId="1"/>
  </si>
  <si>
    <t>1.</t>
    <phoneticPr fontId="1"/>
  </si>
  <si>
    <t>6.</t>
    <phoneticPr fontId="1"/>
  </si>
  <si>
    <t>7.</t>
    <phoneticPr fontId="1"/>
  </si>
  <si>
    <t>3.</t>
    <phoneticPr fontId="1"/>
  </si>
  <si>
    <t>8.</t>
    <phoneticPr fontId="1"/>
  </si>
  <si>
    <t>4.</t>
    <phoneticPr fontId="1"/>
  </si>
  <si>
    <t>5.</t>
    <phoneticPr fontId="1"/>
  </si>
  <si>
    <t>　動補正範囲内上限</t>
    <rPh sb="1" eb="4">
      <t>ドウホセイ</t>
    </rPh>
    <rPh sb="4" eb="6">
      <t>ハンイ</t>
    </rPh>
    <rPh sb="6" eb="7">
      <t>ナイ</t>
    </rPh>
    <rPh sb="7" eb="9">
      <t>ジョウゲン</t>
    </rPh>
    <phoneticPr fontId="1"/>
  </si>
  <si>
    <t>　動補正範囲内下限</t>
    <rPh sb="1" eb="4">
      <t>ドウホセイ</t>
    </rPh>
    <rPh sb="4" eb="6">
      <t>ハンイ</t>
    </rPh>
    <rPh sb="6" eb="7">
      <t>ナイ</t>
    </rPh>
    <rPh sb="7" eb="9">
      <t>カゲン</t>
    </rPh>
    <phoneticPr fontId="1"/>
  </si>
  <si>
    <t>　検査速度</t>
    <rPh sb="1" eb="3">
      <t>ケンサ</t>
    </rPh>
    <rPh sb="3" eb="5">
      <t>ソクド</t>
    </rPh>
    <phoneticPr fontId="1"/>
  </si>
  <si>
    <t>　偏置試験</t>
    <phoneticPr fontId="1"/>
  </si>
  <si>
    <t>　最大測定量</t>
    <rPh sb="3" eb="6">
      <t>ソクテイリョウ</t>
    </rPh>
    <phoneticPr fontId="1"/>
  </si>
  <si>
    <t>　公差の変わり目2</t>
    <phoneticPr fontId="1"/>
  </si>
  <si>
    <t>　公差の変わり目1</t>
    <phoneticPr fontId="1"/>
  </si>
  <si>
    <t>1.～27.以外の内容が銘板に記載されている</t>
    <phoneticPr fontId="1"/>
  </si>
  <si>
    <t>緩和措置(計量範囲、速度)</t>
    <rPh sb="0" eb="2">
      <t>カンワ</t>
    </rPh>
    <rPh sb="2" eb="4">
      <t>ソチ</t>
    </rPh>
    <rPh sb="5" eb="7">
      <t>ケイリョウ</t>
    </rPh>
    <rPh sb="7" eb="9">
      <t>ハンイ</t>
    </rPh>
    <rPh sb="10" eb="12">
      <t>ソクド</t>
    </rPh>
    <phoneticPr fontId="1"/>
  </si>
  <si>
    <t>使用計量範囲や使用最大速度の条件で検定を受検する場合：「適用」を選択</t>
    <rPh sb="28" eb="30">
      <t>テキヨウ</t>
    </rPh>
    <phoneticPr fontId="1"/>
  </si>
  <si>
    <t>自動捕捉式はかりの仕様条件で検定を受検する場合　　　：「不適用」を選択</t>
    <rPh sb="28" eb="31">
      <t>フテキヨウ</t>
    </rPh>
    <phoneticPr fontId="1"/>
  </si>
  <si>
    <t>試験荷重の形状（箱型(紙パック等)、ピロー包装機、ボトル、その他）を選択</t>
    <rPh sb="11" eb="12">
      <t>カミ</t>
    </rPh>
    <rPh sb="15" eb="16">
      <t>トウ</t>
    </rPh>
    <phoneticPr fontId="1"/>
  </si>
  <si>
    <t>試験荷重を各2個以上準備してください</t>
    <rPh sb="0" eb="2">
      <t>シケン</t>
    </rPh>
    <rPh sb="2" eb="4">
      <t>カジュウ</t>
    </rPh>
    <rPh sb="5" eb="6">
      <t>カク</t>
    </rPh>
    <rPh sb="7" eb="8">
      <t>コ</t>
    </rPh>
    <rPh sb="8" eb="10">
      <t>イジョウ</t>
    </rPh>
    <rPh sb="10" eb="12">
      <t>ジュンビ</t>
    </rPh>
    <phoneticPr fontId="1"/>
  </si>
  <si>
    <t>3.</t>
    <phoneticPr fontId="1"/>
  </si>
  <si>
    <t>4.</t>
    <phoneticPr fontId="1"/>
  </si>
  <si>
    <t>品質保証室</t>
    <phoneticPr fontId="1"/>
  </si>
  <si>
    <t>新品</t>
  </si>
  <si>
    <t>XXXXXXXX</t>
    <phoneticPr fontId="1"/>
  </si>
  <si>
    <t>AD4963-3K-2035</t>
    <phoneticPr fontId="1"/>
  </si>
  <si>
    <t>0～40</t>
    <phoneticPr fontId="1"/>
  </si>
  <si>
    <t>XX.XX.XX</t>
    <phoneticPr fontId="1"/>
  </si>
  <si>
    <t>AC100/200</t>
    <phoneticPr fontId="1"/>
  </si>
  <si>
    <t>50/60</t>
    <phoneticPr fontId="1"/>
  </si>
  <si>
    <t>ボトルA</t>
    <phoneticPr fontId="1"/>
  </si>
  <si>
    <t>AC233</t>
    <phoneticPr fontId="1"/>
  </si>
  <si>
    <t>計量コンベヤ長</t>
    <rPh sb="0" eb="2">
      <t>ケイリョウ</t>
    </rPh>
    <rPh sb="6" eb="7">
      <t>チョウ</t>
    </rPh>
    <phoneticPr fontId="1"/>
  </si>
  <si>
    <t>計量コンベヤ幅</t>
    <rPh sb="0" eb="2">
      <t>ケイリョウ</t>
    </rPh>
    <rPh sb="6" eb="7">
      <t>ハバ</t>
    </rPh>
    <phoneticPr fontId="1"/>
  </si>
  <si>
    <t>計量コンベヤの長さを記入</t>
  </si>
  <si>
    <t>コンベヤガイド</t>
  </si>
  <si>
    <t>計量コンベヤの幅を記入</t>
  </si>
  <si>
    <t>「新規はかり」または「既使用はかり」と記入</t>
    <rPh sb="1" eb="3">
      <t>シンキ</t>
    </rPh>
    <rPh sb="11" eb="14">
      <t>キシヨウ</t>
    </rPh>
    <rPh sb="19" eb="21">
      <t>キニュウ</t>
    </rPh>
    <phoneticPr fontId="1"/>
  </si>
  <si>
    <t>自動重量選別機　：「X」と記入</t>
    <rPh sb="13" eb="15">
      <t>キニュウ</t>
    </rPh>
    <phoneticPr fontId="1"/>
  </si>
  <si>
    <t>「Ⅲ.自動捕捉式はかりの仕様」について、下記を参考に各項目の記入をお願いします。</t>
    <rPh sb="3" eb="8">
      <t>ジドウホソクシキ</t>
    </rPh>
    <rPh sb="12" eb="14">
      <t>シヨウ</t>
    </rPh>
    <rPh sb="20" eb="22">
      <t>カキ</t>
    </rPh>
    <rPh sb="23" eb="25">
      <t>サンコウ</t>
    </rPh>
    <rPh sb="26" eb="29">
      <t>カクコウモク</t>
    </rPh>
    <rPh sb="30" eb="32">
      <t>キニュウ</t>
    </rPh>
    <rPh sb="34" eb="35">
      <t>ネガ</t>
    </rPh>
    <phoneticPr fontId="1"/>
  </si>
  <si>
    <t>質量ラベル貼付機：「Y」と記入</t>
    <rPh sb="13" eb="15">
      <t>キニュウ</t>
    </rPh>
    <phoneticPr fontId="1"/>
  </si>
  <si>
    <t>計量値付け機　　：「Y」と記入</t>
    <rPh sb="13" eb="15">
      <t>キニュウ</t>
    </rPh>
    <phoneticPr fontId="1"/>
  </si>
  <si>
    <t>カテゴリXの場合：「自動重量選別機」が入力される（入力されない場合は、プルダウンより選択）</t>
    <rPh sb="19" eb="21">
      <t>ニュウリョク</t>
    </rPh>
    <rPh sb="25" eb="27">
      <t>ニュウリョク</t>
    </rPh>
    <rPh sb="31" eb="33">
      <t>バアイ</t>
    </rPh>
    <rPh sb="42" eb="44">
      <t>センタク</t>
    </rPh>
    <phoneticPr fontId="1"/>
  </si>
  <si>
    <t>カテゴリXの場合：「自動重量選別機」と記入</t>
    <rPh sb="19" eb="21">
      <t>キニュウ</t>
    </rPh>
    <phoneticPr fontId="1"/>
  </si>
  <si>
    <t>カテゴリYの場合：「質量ラベル貼付機」または「計量値付け機」と記入</t>
    <rPh sb="31" eb="33">
      <t>キニュウ</t>
    </rPh>
    <phoneticPr fontId="1"/>
  </si>
  <si>
    <t>「単目量」または「多目量」または「複目量」と記入</t>
    <rPh sb="1" eb="4">
      <t>タンメリョウ</t>
    </rPh>
    <rPh sb="9" eb="10">
      <t>タ</t>
    </rPh>
    <rPh sb="10" eb="12">
      <t>メリョウ</t>
    </rPh>
    <rPh sb="17" eb="20">
      <t>フクメリョウ</t>
    </rPh>
    <rPh sb="22" eb="24">
      <t>キニュウ</t>
    </rPh>
    <phoneticPr fontId="1"/>
  </si>
  <si>
    <t>多目量：計量範囲によって異なる目量を持ち、</t>
    <phoneticPr fontId="1"/>
  </si>
  <si>
    <t>　　　　荷重の増減に応じて自動的に目量が決まるはかり</t>
    <phoneticPr fontId="1"/>
  </si>
  <si>
    <t>複目量：ひょう量と目量が異なる複数の計量範囲を持ち、</t>
    <phoneticPr fontId="1"/>
  </si>
  <si>
    <t>　　　　各計量範囲がゼロからひょう量まで有効なはかり</t>
    <phoneticPr fontId="1"/>
  </si>
  <si>
    <t>風袋引き装置の有無</t>
    <rPh sb="0" eb="2">
      <t>フウタイ</t>
    </rPh>
    <rPh sb="2" eb="3">
      <t>ヒ</t>
    </rPh>
    <rPh sb="4" eb="6">
      <t>ソウチ</t>
    </rPh>
    <rPh sb="7" eb="9">
      <t>ウム</t>
    </rPh>
    <phoneticPr fontId="1"/>
  </si>
  <si>
    <t>プリセット：総量または正味量の値から、</t>
    <phoneticPr fontId="1"/>
  </si>
  <si>
    <t>　　　　　　事前に設定された風袋量を差し引いて計量結果を表示する装置</t>
    <phoneticPr fontId="1"/>
  </si>
  <si>
    <t>ひょう量（小レンジ）</t>
    <rPh sb="5" eb="6">
      <t>ショウ</t>
    </rPh>
    <phoneticPr fontId="1"/>
  </si>
  <si>
    <t>実目量（小レンジ）</t>
    <rPh sb="4" eb="5">
      <t>ショウ</t>
    </rPh>
    <phoneticPr fontId="1"/>
  </si>
  <si>
    <t>最小測定量（小レンジ）</t>
    <rPh sb="6" eb="7">
      <t>ショウ</t>
    </rPh>
    <phoneticPr fontId="1"/>
  </si>
  <si>
    <t>ひょう量（大レンジ）</t>
    <rPh sb="5" eb="6">
      <t>ダイ</t>
    </rPh>
    <phoneticPr fontId="1"/>
  </si>
  <si>
    <t>実目量（大レンジ）</t>
    <rPh sb="4" eb="5">
      <t>ダイ</t>
    </rPh>
    <phoneticPr fontId="1"/>
  </si>
  <si>
    <t>最小測定量（大レンジ）</t>
    <rPh sb="6" eb="7">
      <t>ダイ</t>
    </rPh>
    <phoneticPr fontId="1"/>
  </si>
  <si>
    <t>　使用計量範囲</t>
    <phoneticPr fontId="1"/>
  </si>
  <si>
    <t>はかりの仕様として、計量可能な最大の量を11項に記入</t>
    <rPh sb="22" eb="23">
      <t>コウ</t>
    </rPh>
    <rPh sb="24" eb="26">
      <t>キニュウ</t>
    </rPh>
    <phoneticPr fontId="1"/>
  </si>
  <si>
    <t>実際に使用している目量を12項に記入</t>
    <rPh sb="14" eb="15">
      <t>コウ</t>
    </rPh>
    <rPh sb="16" eb="18">
      <t>キニュウ</t>
    </rPh>
    <phoneticPr fontId="1"/>
  </si>
  <si>
    <t>はかりの仕様として、計量可能な最小の量を13項に記入</t>
    <rPh sb="22" eb="23">
      <t>コウ</t>
    </rPh>
    <rPh sb="24" eb="26">
      <t>キニュウ</t>
    </rPh>
    <phoneticPr fontId="1"/>
  </si>
  <si>
    <t>検定を実施するレンジを記入</t>
    <rPh sb="11" eb="13">
      <t>キニュウ</t>
    </rPh>
    <phoneticPr fontId="1"/>
  </si>
  <si>
    <t>検定を実施していないレンジは取引証明に使用不可となるので注意してください</t>
    <rPh sb="21" eb="23">
      <t>フカ</t>
    </rPh>
    <phoneticPr fontId="1"/>
  </si>
  <si>
    <t>　検定実施レンジ
　（複目量のみ）</t>
    <rPh sb="1" eb="5">
      <t>ケンテイジッシ</t>
    </rPh>
    <phoneticPr fontId="1"/>
  </si>
  <si>
    <t>「Ⅲ.自動捕捉式はかり仕様」から検定受検レンジの仕様を記入</t>
    <rPh sb="3" eb="5">
      <t>ジドウ</t>
    </rPh>
    <rPh sb="5" eb="8">
      <t>ホソクシキ</t>
    </rPh>
    <rPh sb="11" eb="13">
      <t>シヨウ</t>
    </rPh>
    <rPh sb="16" eb="18">
      <t>ケンテイ</t>
    </rPh>
    <rPh sb="18" eb="20">
      <t>ジュケン</t>
    </rPh>
    <rPh sb="24" eb="26">
      <t>シヨウ</t>
    </rPh>
    <rPh sb="27" eb="29">
      <t>キニュウ</t>
    </rPh>
    <phoneticPr fontId="1"/>
  </si>
  <si>
    <t>検定時に使用する目量を記入</t>
    <rPh sb="11" eb="13">
      <t>キニュウ</t>
    </rPh>
    <phoneticPr fontId="1"/>
  </si>
  <si>
    <t>表示計量範囲上限で設定しているプリセット風袋値を「上限」の欄に記入</t>
    <rPh sb="6" eb="7">
      <t>ウエ</t>
    </rPh>
    <rPh sb="25" eb="26">
      <t>ウエ</t>
    </rPh>
    <rPh sb="31" eb="33">
      <t>キニュウ</t>
    </rPh>
    <phoneticPr fontId="1"/>
  </si>
  <si>
    <t>（設定していない場合は「0」を記入）</t>
  </si>
  <si>
    <t>検定を受検する自動捕捉式はかりで、</t>
    <phoneticPr fontId="1"/>
  </si>
  <si>
    <t>表示計量範囲下限で設定しているプリセット風袋値を「下限」の欄、</t>
  </si>
  <si>
    <t>「表示計量範囲+プリセット風袋値」の値を記入</t>
    <rPh sb="1" eb="7">
      <t>ヒョウジケイリョウハンイ</t>
    </rPh>
    <rPh sb="13" eb="16">
      <t>フウタイチ</t>
    </rPh>
    <rPh sb="18" eb="19">
      <t>アタイ</t>
    </rPh>
    <rPh sb="20" eb="22">
      <t>キニュウ</t>
    </rPh>
    <phoneticPr fontId="1"/>
  </si>
  <si>
    <t>試験荷重の種類（個体、液体、ゲル状、その他）を記入</t>
    <rPh sb="23" eb="25">
      <t>キニュウ</t>
    </rPh>
    <phoneticPr fontId="1"/>
  </si>
  <si>
    <t>試験荷重の形状（箱型(紙パック等)、ピロー包装機、ボトル、その他）を記入</t>
    <rPh sb="11" eb="12">
      <t>カミ</t>
    </rPh>
    <rPh sb="15" eb="16">
      <t>トウ</t>
    </rPh>
    <rPh sb="34" eb="36">
      <t>キニュウ</t>
    </rPh>
    <phoneticPr fontId="1"/>
  </si>
  <si>
    <t>使用計量範囲や使用最大速度の条件で検定を受検する場合：「適用」と記入</t>
    <rPh sb="28" eb="30">
      <t>テキヨウ</t>
    </rPh>
    <rPh sb="32" eb="34">
      <t>キニュウ</t>
    </rPh>
    <phoneticPr fontId="1"/>
  </si>
  <si>
    <t>自動捕捉式はかりの仕様条件で検定を受検する場合　　　：「不適用」と記入</t>
    <rPh sb="28" eb="31">
      <t>フテキヨウ</t>
    </rPh>
    <rPh sb="33" eb="35">
      <t>キニュウ</t>
    </rPh>
    <phoneticPr fontId="1"/>
  </si>
  <si>
    <t>前段にワークガイドなどが有り、偏置が発生しない場合は試験が不要</t>
    <rPh sb="12" eb="13">
      <t>アリ</t>
    </rPh>
    <rPh sb="29" eb="31">
      <t>フヨウ</t>
    </rPh>
    <phoneticPr fontId="1"/>
  </si>
  <si>
    <t>平衡安定性試験</t>
    <rPh sb="0" eb="5">
      <t>ヘイコウアンテイセイ</t>
    </rPh>
    <rPh sb="5" eb="7">
      <t>シケン</t>
    </rPh>
    <phoneticPr fontId="1"/>
  </si>
  <si>
    <t>（静止計量はかり）</t>
  </si>
  <si>
    <t>新規はかりで静的計量をする場合は試験が必要</t>
    <phoneticPr fontId="1"/>
  </si>
  <si>
    <t>静的計量をしない場合は試験が不要</t>
    <rPh sb="14" eb="16">
      <t>フヨウ</t>
    </rPh>
    <phoneticPr fontId="1"/>
  </si>
  <si>
    <t>新規はかりで動補正機能使用の有無</t>
    <rPh sb="14" eb="16">
      <t>ウム</t>
    </rPh>
    <phoneticPr fontId="1"/>
  </si>
  <si>
    <t>動補正が作動できる計量範囲が限定されている場合は下限値を記入</t>
    <rPh sb="14" eb="16">
      <t>ゲンテイ</t>
    </rPh>
    <rPh sb="21" eb="23">
      <t>バアイ</t>
    </rPh>
    <phoneticPr fontId="1"/>
  </si>
  <si>
    <t>動補正が作動できる計量範囲が限定されている場合は上限値を記入</t>
    <rPh sb="14" eb="16">
      <t>ゲンテイ</t>
    </rPh>
    <rPh sb="21" eb="23">
      <t>バアイ</t>
    </rPh>
    <phoneticPr fontId="1"/>
  </si>
  <si>
    <t>・最小測定量：使用計量範囲下限の値を記入</t>
    <rPh sb="18" eb="20">
      <t>キニュウ</t>
    </rPh>
    <phoneticPr fontId="1"/>
  </si>
  <si>
    <t>・公差の変わり目：検査目量に対して精度等級により決められた倍数を</t>
    <rPh sb="1" eb="3">
      <t>コウサ</t>
    </rPh>
    <rPh sb="4" eb="5">
      <t>カ</t>
    </rPh>
    <rPh sb="7" eb="8">
      <t>メ</t>
    </rPh>
    <phoneticPr fontId="1"/>
  </si>
  <si>
    <t>　　　　　　　　　かけた値を記入（使用計量範囲外となる場合は試験不要）</t>
    <rPh sb="14" eb="16">
      <t>キニュウ</t>
    </rPh>
    <phoneticPr fontId="1"/>
  </si>
  <si>
    <t>・最大測定量：使用計量範囲上限の値を記入</t>
    <rPh sb="18" eb="20">
      <t>キニュウ</t>
    </rPh>
    <phoneticPr fontId="1"/>
  </si>
  <si>
    <t>・偏置試験：ひょう量または使用計量範囲上限値の1/3の値を記入</t>
    <rPh sb="27" eb="28">
      <t>アタイ</t>
    </rPh>
    <rPh sb="29" eb="31">
      <t>キニュウ</t>
    </rPh>
    <phoneticPr fontId="1"/>
  </si>
  <si>
    <t>・動補正範囲内上限：動補正動補正が設定できる範囲の上限値を記入</t>
    <rPh sb="29" eb="31">
      <t>キニュウ</t>
    </rPh>
    <phoneticPr fontId="1"/>
  </si>
  <si>
    <t>・動補正範囲内下限：動補正が設定できる範囲の下限値を記入</t>
    <rPh sb="26" eb="28">
      <t>キニュウ</t>
    </rPh>
    <phoneticPr fontId="1"/>
  </si>
  <si>
    <t>最大値より速い速度での計量は取引証明に使用不可となります</t>
    <rPh sb="0" eb="2">
      <t>サイダイ</t>
    </rPh>
    <rPh sb="21" eb="23">
      <t>フカ</t>
    </rPh>
    <phoneticPr fontId="1"/>
  </si>
  <si>
    <t>　　検査速度を超える速度で計量する場合は、取引証明に使用不可となります</t>
    <rPh sb="2" eb="4">
      <t>ケンサ</t>
    </rPh>
    <rPh sb="4" eb="6">
      <t>ソクド</t>
    </rPh>
    <rPh sb="7" eb="8">
      <t>コ</t>
    </rPh>
    <rPh sb="10" eb="12">
      <t>ソクド</t>
    </rPh>
    <rPh sb="13" eb="15">
      <t>ケイリョウ</t>
    </rPh>
    <rPh sb="17" eb="19">
      <t>バアイ</t>
    </rPh>
    <rPh sb="21" eb="25">
      <t>トリヒキショウメイ</t>
    </rPh>
    <rPh sb="26" eb="28">
      <t>シヨウ</t>
    </rPh>
    <rPh sb="28" eb="30">
      <t>フカ</t>
    </rPh>
    <phoneticPr fontId="1"/>
  </si>
  <si>
    <t>検定申請書別紙（自動捕捉式はかり用）項目説明　1/2</t>
    <rPh sb="18" eb="20">
      <t>コウモク</t>
    </rPh>
    <rPh sb="20" eb="22">
      <t>セツメイ</t>
    </rPh>
    <phoneticPr fontId="1"/>
  </si>
  <si>
    <t>検定申請書別紙（自動捕捉式はかり用）項目説明　2/2</t>
    <rPh sb="18" eb="20">
      <t>コウモク</t>
    </rPh>
    <rPh sb="20" eb="22">
      <t>セツメイ</t>
    </rPh>
    <phoneticPr fontId="1"/>
  </si>
  <si>
    <t>はかりの仕様として設定可能な最大速度を記入</t>
    <rPh sb="19" eb="21">
      <t>キニュウ</t>
    </rPh>
    <phoneticPr fontId="1"/>
  </si>
  <si>
    <t>精度等級　  ：カテゴリX、Y共に、どの精度等級で検定を受検するか記入</t>
    <phoneticPr fontId="1"/>
  </si>
  <si>
    <t>緑色：お客様入力</t>
    <rPh sb="0" eb="2">
      <t>ミドリイロ</t>
    </rPh>
    <phoneticPr fontId="1"/>
  </si>
  <si>
    <t>青色：A&amp;Dで入力</t>
    <rPh sb="0" eb="1">
      <t>アオ</t>
    </rPh>
    <rPh sb="1" eb="2">
      <t>イロ</t>
    </rPh>
    <phoneticPr fontId="1"/>
  </si>
  <si>
    <t>自動捕捉式はかりの製造事業者名を正確に記入（例：株式会社A&amp;Dマニュファクチャリング）</t>
    <phoneticPr fontId="1"/>
  </si>
  <si>
    <t>自動捕捉式はかりの製造事業者名を正確に記入（例：株式会社A&amp;Dマニュファクチャリング）</t>
    <phoneticPr fontId="1"/>
  </si>
  <si>
    <t>自動捕捉式はかりの製造事業者名を正確に記入（例：株式会社A&amp;Dマニュファクチャリング）</t>
    <phoneticPr fontId="1"/>
  </si>
  <si>
    <t>最大値より速い動作速度は取引証明に使用不可となります</t>
    <rPh sb="0" eb="2">
      <t>サイダイ</t>
    </rPh>
    <rPh sb="5" eb="6">
      <t>ハヤ</t>
    </rPh>
    <rPh sb="19" eb="21">
      <t>フカ</t>
    </rPh>
    <phoneticPr fontId="1"/>
  </si>
  <si>
    <t>最大値より速い動作速度は取引証明に使用できなくなります</t>
    <rPh sb="0" eb="2">
      <t>サイダイ</t>
    </rPh>
    <rPh sb="5" eb="6">
      <t>ハヤ</t>
    </rPh>
    <phoneticPr fontId="1"/>
  </si>
  <si>
    <t>精度等級　　：カテゴリX、Y共に4種類の内、どの精度等級で検定を受検するか選択</t>
    <rPh sb="37" eb="39">
      <t>センタク</t>
    </rPh>
    <phoneticPr fontId="1"/>
  </si>
  <si>
    <t>等級指定係数：カテゴリXに関しては、等級指定係数についても選択</t>
    <rPh sb="29" eb="31">
      <t>センタク</t>
    </rPh>
    <phoneticPr fontId="1"/>
  </si>
  <si>
    <t>「Ⅲ.自動捕捉式はかり仕様」について、下記を参考に各項目の入力をお願いします。</t>
    <rPh sb="3" eb="8">
      <t>ジドウホソクシキ</t>
    </rPh>
    <rPh sb="11" eb="13">
      <t>シヨウ</t>
    </rPh>
    <rPh sb="19" eb="21">
      <t>カキ</t>
    </rPh>
    <rPh sb="22" eb="24">
      <t>サンコウ</t>
    </rPh>
    <rPh sb="25" eb="28">
      <t>カクコウモク</t>
    </rPh>
    <rPh sb="29" eb="31">
      <t>ニュウリョク</t>
    </rPh>
    <rPh sb="33" eb="34">
      <t>ネガ</t>
    </rPh>
    <phoneticPr fontId="1"/>
  </si>
  <si>
    <t>偏置試験（※）</t>
    <phoneticPr fontId="1"/>
  </si>
  <si>
    <t>平衡安定性試験（静止計量はかり）（※）</t>
    <rPh sb="0" eb="5">
      <t>ヘイコウアンテイセイ</t>
    </rPh>
    <rPh sb="5" eb="7">
      <t>シケン</t>
    </rPh>
    <rPh sb="8" eb="12">
      <t>セイシケイリョウ</t>
    </rPh>
    <phoneticPr fontId="1"/>
  </si>
  <si>
    <t>最大風袋量（※）</t>
    <phoneticPr fontId="1"/>
  </si>
  <si>
    <t>動補正機能（※）</t>
    <rPh sb="0" eb="3">
      <t>ドウホセイ</t>
    </rPh>
    <rPh sb="3" eb="5">
      <t>キノウ</t>
    </rPh>
    <phoneticPr fontId="1"/>
  </si>
  <si>
    <t>・偏置試験（※）：ひょう量または使用計量範囲上限値の1/3の値が自動で入力されます</t>
    <rPh sb="30" eb="31">
      <t>アタイ</t>
    </rPh>
    <rPh sb="32" eb="34">
      <t>ジドウ</t>
    </rPh>
    <rPh sb="35" eb="37">
      <t>ニュウリョク</t>
    </rPh>
    <phoneticPr fontId="1"/>
  </si>
  <si>
    <t>・動補正範囲内上限（※）：動補正動補正が設定できる範囲の上限値が自動で入力されます</t>
    <rPh sb="32" eb="34">
      <t>ジドウ</t>
    </rPh>
    <rPh sb="35" eb="37">
      <t>ニュウリョク</t>
    </rPh>
    <phoneticPr fontId="1"/>
  </si>
  <si>
    <t>・動補正範囲内下限（※）：動補正が設定できる範囲の下限値が自動で入力されます</t>
    <rPh sb="29" eb="31">
      <t>ジドウ</t>
    </rPh>
    <rPh sb="32" eb="34">
      <t>ニュウリョク</t>
    </rPh>
    <phoneticPr fontId="1"/>
  </si>
  <si>
    <t>使用条件・試験荷重　（※）は新規はかりのみ入力が必要</t>
    <rPh sb="21" eb="23">
      <t>ニュウリョク</t>
    </rPh>
    <rPh sb="24" eb="26">
      <t>ヒツヨウ</t>
    </rPh>
    <phoneticPr fontId="1"/>
  </si>
  <si>
    <t>自動捕捉式はかり仕様　　　（※）は新規はかりのみ入力が必要</t>
    <rPh sb="0" eb="2">
      <t>ジドウ</t>
    </rPh>
    <rPh sb="2" eb="4">
      <t>ホソク</t>
    </rPh>
    <rPh sb="4" eb="5">
      <t>シキ</t>
    </rPh>
    <rPh sb="8" eb="10">
      <t>シヨウ</t>
    </rPh>
    <phoneticPr fontId="1"/>
  </si>
  <si>
    <t>自動捕捉式はかり仕様　　　（※）は新規はかりのみ入力が必要</t>
    <rPh sb="0" eb="2">
      <t>ジドウ</t>
    </rPh>
    <rPh sb="2" eb="4">
      <t>ホソク</t>
    </rPh>
    <rPh sb="4" eb="5">
      <t>シキ</t>
    </rPh>
    <rPh sb="8" eb="10">
      <t>シヨウ</t>
    </rPh>
    <rPh sb="24" eb="26">
      <t>ニュウリョク</t>
    </rPh>
    <phoneticPr fontId="1"/>
  </si>
  <si>
    <t>使用条件・試験荷重　（※）は新規はかりのみ入力が必要</t>
    <phoneticPr fontId="1"/>
  </si>
  <si>
    <t>　動補正範囲下限値（※）</t>
    <rPh sb="6" eb="8">
      <t>カゲン</t>
    </rPh>
    <rPh sb="8" eb="9">
      <t>チ</t>
    </rPh>
    <phoneticPr fontId="1"/>
  </si>
  <si>
    <t>　動補正範囲上限値（※）</t>
    <rPh sb="6" eb="8">
      <t>ジョウゲン</t>
    </rPh>
    <rPh sb="8" eb="9">
      <t>チ</t>
    </rPh>
    <phoneticPr fontId="1"/>
  </si>
  <si>
    <t>最大風袋量</t>
    <phoneticPr fontId="1"/>
  </si>
  <si>
    <t>　偏置試験</t>
    <phoneticPr fontId="1"/>
  </si>
  <si>
    <t>コンベヤガイド</t>
    <phoneticPr fontId="1"/>
  </si>
  <si>
    <t>　　　　　　　※設定不可の場合は赤字で取り消し線が付きます</t>
    <rPh sb="8" eb="10">
      <t>セッテイ</t>
    </rPh>
    <rPh sb="10" eb="12">
      <t>フカ</t>
    </rPh>
    <rPh sb="13" eb="15">
      <t>バアイ</t>
    </rPh>
    <rPh sb="16" eb="18">
      <t>アカジ</t>
    </rPh>
    <rPh sb="19" eb="20">
      <t>ト</t>
    </rPh>
    <rPh sb="21" eb="22">
      <t>ケ</t>
    </rPh>
    <rPh sb="23" eb="24">
      <t>セン</t>
    </rPh>
    <rPh sb="25" eb="26">
      <t>ツ</t>
    </rPh>
    <phoneticPr fontId="1"/>
  </si>
  <si>
    <t>検定時に使用する目量　※設定不可の場合は赤字で取り消し線が付きます</t>
    <rPh sb="12" eb="14">
      <t>セッテイ</t>
    </rPh>
    <rPh sb="14" eb="16">
      <t>フカ</t>
    </rPh>
    <rPh sb="17" eb="19">
      <t>バアイ</t>
    </rPh>
    <rPh sb="20" eb="22">
      <t>アカジ</t>
    </rPh>
    <rPh sb="23" eb="24">
      <t>ト</t>
    </rPh>
    <rPh sb="25" eb="26">
      <t>ケ</t>
    </rPh>
    <rPh sb="27" eb="28">
      <t>セン</t>
    </rPh>
    <rPh sb="29" eb="30">
      <t>ツ</t>
    </rPh>
    <phoneticPr fontId="1"/>
  </si>
  <si>
    <t>　新品・修理品・既使用品</t>
    <rPh sb="1" eb="3">
      <t>シンピン</t>
    </rPh>
    <rPh sb="4" eb="6">
      <t>シュウリ</t>
    </rPh>
    <rPh sb="6" eb="7">
      <t>ヒン</t>
    </rPh>
    <rPh sb="8" eb="9">
      <t>キ</t>
    </rPh>
    <rPh sb="9" eb="11">
      <t>シヨウ</t>
    </rPh>
    <rPh sb="11" eb="12">
      <t>ヒン</t>
    </rPh>
    <phoneticPr fontId="1"/>
  </si>
  <si>
    <t>様式№ KNQR-0811-D-1/2</t>
    <rPh sb="0" eb="2">
      <t>ヨウシキ</t>
    </rPh>
    <phoneticPr fontId="1"/>
  </si>
  <si>
    <t>様式№ KNQR-0811-D-2/2</t>
    <rPh sb="0" eb="2">
      <t>ヨウシキ</t>
    </rPh>
    <phoneticPr fontId="1"/>
  </si>
  <si>
    <t>未使用</t>
  </si>
  <si>
    <t>実際に使用している目量（新規はかりの場合は記入不要）</t>
    <rPh sb="12" eb="14">
      <t>シンキ</t>
    </rPh>
    <rPh sb="18" eb="20">
      <t>バアイ</t>
    </rPh>
    <rPh sb="21" eb="23">
      <t>キニュウ</t>
    </rPh>
    <rPh sb="23" eb="25">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</si>
</sst>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yyyy&quot;年&quot;m&quot;月&quot;d&quot;日&quot;;@"/>
    <numFmt numFmtId="177" formatCode="0_ "/>
    <numFmt numFmtId="178" formatCode="0.0_ "/>
    <numFmt numFmtId="179" formatCode="0.00_ "/>
    <numFmt numFmtId="180" formatCode="0_);[Red]\(0\)"/>
    <numFmt numFmtId="181" formatCode="0.0"/>
  </numFmts>
  <fonts count="10">
    <font>
      <sz val="11"/>
      <color theme="1"/>
      <name val="ＭＳ Ｐゴシック"/>
      <family val="2"/>
      <charset val="128"/>
      <scheme val="minor"/>
    </font>
    <font>
      <sz val="6"/>
      <name val="ＭＳ Ｐゴシック"/>
      <family val="2"/>
      <charset val="128"/>
      <scheme val="minor"/>
    </font>
    <font>
      <sz val="11"/>
      <name val="ＭＳ 明朝"/>
      <family val="1"/>
      <charset val="128"/>
    </font>
    <font>
      <sz val="16"/>
      <name val="ＭＳ 明朝"/>
      <family val="1"/>
      <charset val="128"/>
    </font>
    <font>
      <sz val="10.5"/>
      <name val="ＭＳ 明朝"/>
      <family val="1"/>
      <charset val="128"/>
    </font>
    <font>
      <sz val="11"/>
      <color theme="1"/>
      <name val="ＭＳ 明朝"/>
      <family val="1"/>
      <charset val="128"/>
    </font>
    <font>
      <sz val="11"/>
      <name val="ＭＳ Ｐゴシック"/>
      <family val="3"/>
      <charset val="128"/>
    </font>
    <font>
      <sz val="11"/>
      <color rgb="FFFF0000"/>
      <name val="ＭＳ 明朝"/>
      <family val="1"/>
      <charset val="128"/>
    </font>
    <font>
      <sz val="10"/>
      <color rgb="FFFF0000"/>
      <name val="ＭＳ 明朝"/>
      <family val="1"/>
      <charset val="128"/>
    </font>
    <font>
      <sz val="11"/>
      <color theme="1"/>
      <name val="游ゴシック"/>
      <family val="3"/>
      <charset val="128"/>
    </font>
  </fonts>
  <fills count="5">
    <fill>
      <patternFill patternType="none"/>
    </fill>
    <fill>
      <patternFill patternType="gray125"/>
    </fill>
    <fill>
      <patternFill patternType="solid">
        <fgColor rgb="FF99CCFF"/>
        <bgColor indexed="64"/>
      </patternFill>
    </fill>
    <fill>
      <patternFill patternType="solid">
        <fgColor rgb="FF99FF99"/>
        <bgColor indexed="64"/>
      </patternFill>
    </fill>
    <fill>
      <patternFill patternType="solid">
        <fgColor theme="0" tint="-0.34998626667073579"/>
        <bgColor indexed="64"/>
      </patternFill>
    </fill>
  </fills>
  <borders count="84">
    <border>
      <left/>
      <right/>
      <top/>
      <bottom/>
      <diagonal/>
    </border>
    <border>
      <left/>
      <right/>
      <top/>
      <bottom style="thin">
        <color auto="1"/>
      </bottom>
      <diagonal/>
    </border>
    <border>
      <left/>
      <right/>
      <top style="hair">
        <color auto="1"/>
      </top>
      <bottom style="hair">
        <color auto="1"/>
      </bottom>
      <diagonal/>
    </border>
    <border>
      <left/>
      <right/>
      <top style="thin">
        <color auto="1"/>
      </top>
      <bottom style="hair">
        <color auto="1"/>
      </bottom>
      <diagonal/>
    </border>
    <border>
      <left/>
      <right style="hair">
        <color auto="1"/>
      </right>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style="hair">
        <color auto="1"/>
      </left>
      <right/>
      <top/>
      <bottom/>
      <diagonal/>
    </border>
    <border>
      <left/>
      <right style="hair">
        <color auto="1"/>
      </right>
      <top style="hair">
        <color auto="1"/>
      </top>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medium">
        <color indexed="64"/>
      </top>
      <bottom style="thin">
        <color indexed="64"/>
      </bottom>
      <diagonal/>
    </border>
    <border>
      <left/>
      <right/>
      <top style="medium">
        <color indexed="64"/>
      </top>
      <bottom style="thin">
        <color indexed="64"/>
      </bottom>
      <diagonal/>
    </border>
    <border>
      <left/>
      <right style="hair">
        <color auto="1"/>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hair">
        <color auto="1"/>
      </bottom>
      <diagonal/>
    </border>
    <border>
      <left style="medium">
        <color indexed="64"/>
      </left>
      <right/>
      <top/>
      <bottom style="medium">
        <color indexed="64"/>
      </bottom>
      <diagonal/>
    </border>
    <border>
      <left/>
      <right style="hair">
        <color auto="1"/>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hair">
        <color auto="1"/>
      </bottom>
      <diagonal/>
    </border>
    <border>
      <left style="medium">
        <color indexed="64"/>
      </left>
      <right/>
      <top style="hair">
        <color auto="1"/>
      </top>
      <bottom style="hair">
        <color auto="1"/>
      </bottom>
      <diagonal/>
    </border>
    <border>
      <left/>
      <right style="medium">
        <color indexed="64"/>
      </right>
      <top style="hair">
        <color auto="1"/>
      </top>
      <bottom style="hair">
        <color auto="1"/>
      </bottom>
      <diagonal/>
    </border>
    <border>
      <left style="medium">
        <color indexed="64"/>
      </left>
      <right/>
      <top/>
      <bottom/>
      <diagonal/>
    </border>
    <border>
      <left style="medium">
        <color indexed="64"/>
      </left>
      <right/>
      <top style="hair">
        <color auto="1"/>
      </top>
      <bottom/>
      <diagonal/>
    </border>
    <border>
      <left/>
      <right style="medium">
        <color indexed="64"/>
      </right>
      <top style="hair">
        <color auto="1"/>
      </top>
      <bottom/>
      <diagonal/>
    </border>
    <border>
      <left style="medium">
        <color indexed="64"/>
      </left>
      <right/>
      <top style="medium">
        <color indexed="64"/>
      </top>
      <bottom style="thin">
        <color indexed="64"/>
      </bottom>
      <diagonal/>
    </border>
    <border>
      <left/>
      <right/>
      <top style="thin">
        <color indexed="64"/>
      </top>
      <bottom/>
      <diagonal/>
    </border>
    <border>
      <left/>
      <right style="hair">
        <color auto="1"/>
      </right>
      <top style="hair">
        <color auto="1"/>
      </top>
      <bottom style="medium">
        <color indexed="64"/>
      </bottom>
      <diagonal/>
    </border>
    <border>
      <left/>
      <right style="hair">
        <color indexed="64"/>
      </right>
      <top style="thin">
        <color auto="1"/>
      </top>
      <bottom style="hair">
        <color auto="1"/>
      </bottom>
      <diagonal/>
    </border>
    <border>
      <left style="medium">
        <color indexed="64"/>
      </left>
      <right/>
      <top style="thin">
        <color indexed="64"/>
      </top>
      <bottom/>
      <diagonal/>
    </border>
    <border>
      <left/>
      <right style="hair">
        <color indexed="64"/>
      </right>
      <top style="thin">
        <color indexed="64"/>
      </top>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medium">
        <color indexed="64"/>
      </top>
      <bottom style="hair">
        <color auto="1"/>
      </bottom>
      <diagonal/>
    </border>
    <border>
      <left style="medium">
        <color indexed="64"/>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style="hair">
        <color auto="1"/>
      </left>
      <right/>
      <top style="hair">
        <color auto="1"/>
      </top>
      <bottom style="medium">
        <color indexed="64"/>
      </bottom>
      <diagonal/>
    </border>
    <border>
      <left/>
      <right/>
      <top style="medium">
        <color indexed="64"/>
      </top>
      <bottom/>
      <diagonal/>
    </border>
    <border>
      <left style="hair">
        <color auto="1"/>
      </left>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indexed="64"/>
      </right>
      <top style="hair">
        <color auto="1"/>
      </top>
      <bottom style="hair">
        <color auto="1"/>
      </bottom>
      <diagonal/>
    </border>
    <border>
      <left style="hair">
        <color indexed="64"/>
      </left>
      <right style="medium">
        <color indexed="64"/>
      </right>
      <top style="thin">
        <color indexed="64"/>
      </top>
      <bottom style="hair">
        <color auto="1"/>
      </bottom>
      <diagonal/>
    </border>
    <border>
      <left style="hair">
        <color auto="1"/>
      </left>
      <right style="medium">
        <color indexed="64"/>
      </right>
      <top style="hair">
        <color auto="1"/>
      </top>
      <bottom style="medium">
        <color indexed="64"/>
      </bottom>
      <diagonal/>
    </border>
    <border>
      <left style="hair">
        <color auto="1"/>
      </left>
      <right style="hair">
        <color auto="1"/>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thin">
        <color indexed="64"/>
      </bottom>
      <diagonal/>
    </border>
    <border>
      <left style="hair">
        <color indexed="64"/>
      </left>
      <right/>
      <top style="thin">
        <color indexed="64"/>
      </top>
      <bottom style="hair">
        <color auto="1"/>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hair">
        <color auto="1"/>
      </left>
      <right style="medium">
        <color indexed="64"/>
      </right>
      <top/>
      <bottom style="hair">
        <color auto="1"/>
      </bottom>
      <diagonal/>
    </border>
    <border>
      <left/>
      <right style="medium">
        <color indexed="64"/>
      </right>
      <top style="thin">
        <color indexed="64"/>
      </top>
      <bottom style="medium">
        <color indexed="64"/>
      </bottom>
      <diagonal/>
    </border>
    <border>
      <left style="hair">
        <color auto="1"/>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alignment vertical="center"/>
    </xf>
    <xf numFmtId="0" fontId="6" fillId="0" borderId="0"/>
    <xf numFmtId="38" fontId="6" fillId="0" borderId="0" applyFont="0" applyFill="0" applyBorder="0" applyAlignment="0" applyProtection="0">
      <alignment vertical="center"/>
    </xf>
  </cellStyleXfs>
  <cellXfs count="440">
    <xf numFmtId="0" fontId="0" fillId="0" borderId="0" xfId="0">
      <alignment vertical="center"/>
    </xf>
    <xf numFmtId="176" fontId="2" fillId="3" borderId="0" xfId="0" applyNumberFormat="1" applyFont="1" applyFill="1" applyAlignment="1" applyProtection="1">
      <alignment horizontal="left" vertical="center" shrinkToFit="1"/>
      <protection locked="0"/>
    </xf>
    <xf numFmtId="49" fontId="2" fillId="3" borderId="12" xfId="0" applyNumberFormat="1" applyFont="1" applyFill="1" applyBorder="1" applyAlignment="1" applyProtection="1">
      <alignment vertical="center" shrinkToFit="1"/>
      <protection locked="0"/>
    </xf>
    <xf numFmtId="177" fontId="2" fillId="3" borderId="5" xfId="0" applyNumberFormat="1" applyFont="1" applyFill="1" applyBorder="1" applyAlignment="1" applyProtection="1">
      <alignment horizontal="right" vertical="center" shrinkToFit="1"/>
      <protection locked="0"/>
    </xf>
    <xf numFmtId="49" fontId="2" fillId="3" borderId="7" xfId="0" applyNumberFormat="1" applyFont="1" applyFill="1" applyBorder="1" applyAlignment="1" applyProtection="1">
      <alignment horizontal="right" vertical="center" shrinkToFit="1"/>
      <protection locked="0"/>
    </xf>
    <xf numFmtId="177" fontId="2" fillId="3" borderId="2" xfId="0" applyNumberFormat="1" applyFont="1" applyFill="1" applyBorder="1" applyAlignment="1" applyProtection="1">
      <alignment horizontal="right" vertical="center" shrinkToFit="1"/>
      <protection locked="0"/>
    </xf>
    <xf numFmtId="179" fontId="2" fillId="3" borderId="7" xfId="0" applyNumberFormat="1" applyFont="1" applyFill="1" applyBorder="1" applyAlignment="1" applyProtection="1">
      <alignment horizontal="right" vertical="center" shrinkToFit="1"/>
      <protection locked="0"/>
    </xf>
    <xf numFmtId="178" fontId="2" fillId="3" borderId="2" xfId="0" applyNumberFormat="1" applyFont="1" applyFill="1" applyBorder="1" applyAlignment="1" applyProtection="1">
      <alignment horizontal="right" vertical="center" shrinkToFit="1"/>
      <protection locked="0"/>
    </xf>
    <xf numFmtId="177" fontId="2" fillId="3" borderId="2" xfId="0" quotePrefix="1" applyNumberFormat="1" applyFont="1" applyFill="1" applyBorder="1" applyAlignment="1" applyProtection="1">
      <alignment horizontal="center" vertical="center" shrinkToFit="1"/>
      <protection locked="0"/>
    </xf>
    <xf numFmtId="177" fontId="2" fillId="3" borderId="2" xfId="0" quotePrefix="1" applyNumberFormat="1" applyFont="1" applyFill="1" applyBorder="1" applyAlignment="1" applyProtection="1">
      <alignment horizontal="right" vertical="center" shrinkToFit="1"/>
      <protection locked="0"/>
    </xf>
    <xf numFmtId="49" fontId="2" fillId="3" borderId="44" xfId="0" applyNumberFormat="1" applyFont="1" applyFill="1" applyBorder="1" applyAlignment="1" applyProtection="1">
      <alignment horizontal="left" vertical="center" shrinkToFit="1"/>
      <protection locked="0"/>
    </xf>
    <xf numFmtId="177" fontId="2" fillId="3" borderId="7" xfId="0" applyNumberFormat="1" applyFont="1" applyFill="1" applyBorder="1" applyAlignment="1" applyProtection="1">
      <alignment horizontal="right" vertical="center" shrinkToFit="1"/>
      <protection locked="0"/>
    </xf>
    <xf numFmtId="0" fontId="9" fillId="0" borderId="0" xfId="0" applyFont="1" applyBorder="1" applyProtection="1">
      <alignment vertical="center"/>
    </xf>
    <xf numFmtId="181" fontId="9" fillId="0" borderId="0" xfId="0" applyNumberFormat="1" applyFont="1" applyFill="1" applyBorder="1" applyProtection="1">
      <alignment vertical="center"/>
    </xf>
    <xf numFmtId="0" fontId="9" fillId="0" borderId="0" xfId="0" quotePrefix="1" applyFont="1" applyBorder="1" applyProtection="1">
      <alignment vertical="center"/>
    </xf>
    <xf numFmtId="181" fontId="9" fillId="0" borderId="0" xfId="0" quotePrefix="1" applyNumberFormat="1" applyFont="1" applyBorder="1" applyProtection="1">
      <alignment vertical="center"/>
    </xf>
    <xf numFmtId="0" fontId="0" fillId="0" borderId="0" xfId="0" applyAlignment="1">
      <alignment horizontal="center" vertical="center"/>
    </xf>
    <xf numFmtId="0" fontId="2" fillId="3" borderId="12" xfId="0" applyFont="1" applyFill="1" applyBorder="1" applyAlignment="1" applyProtection="1">
      <alignment vertical="center" shrinkToFit="1"/>
      <protection locked="0"/>
    </xf>
    <xf numFmtId="180" fontId="2" fillId="3" borderId="12" xfId="0" applyNumberFormat="1" applyFont="1" applyFill="1" applyBorder="1" applyAlignment="1" applyProtection="1">
      <alignment horizontal="right" vertical="center" shrinkToFit="1"/>
      <protection locked="0"/>
    </xf>
    <xf numFmtId="177" fontId="2" fillId="3" borderId="12" xfId="0" applyNumberFormat="1" applyFont="1" applyFill="1" applyBorder="1" applyAlignment="1" applyProtection="1">
      <alignment horizontal="right" vertical="center" shrinkToFit="1"/>
      <protection locked="0"/>
    </xf>
    <xf numFmtId="0" fontId="2" fillId="3" borderId="7" xfId="0" applyNumberFormat="1" applyFont="1" applyFill="1" applyBorder="1" applyAlignment="1" applyProtection="1">
      <alignment horizontal="right" vertical="center" shrinkToFit="1"/>
      <protection locked="0"/>
    </xf>
    <xf numFmtId="0" fontId="2" fillId="3" borderId="2" xfId="0" applyNumberFormat="1" applyFont="1" applyFill="1" applyBorder="1" applyAlignment="1" applyProtection="1">
      <alignment horizontal="right" vertical="center" shrinkToFit="1"/>
      <protection locked="0"/>
    </xf>
    <xf numFmtId="0" fontId="2" fillId="3" borderId="5" xfId="0" applyNumberFormat="1" applyFont="1" applyFill="1" applyBorder="1" applyAlignment="1" applyProtection="1">
      <alignment horizontal="right" vertical="center" shrinkToFit="1"/>
      <protection locked="0"/>
    </xf>
    <xf numFmtId="178" fontId="2" fillId="3" borderId="7" xfId="0" applyNumberFormat="1" applyFont="1" applyFill="1" applyBorder="1" applyAlignment="1" applyProtection="1">
      <alignment horizontal="right" vertical="center" shrinkToFit="1"/>
      <protection locked="0"/>
    </xf>
    <xf numFmtId="49" fontId="2" fillId="3" borderId="2" xfId="0" applyNumberFormat="1" applyFont="1" applyFill="1" applyBorder="1" applyAlignment="1" applyProtection="1">
      <alignment horizontal="center" vertical="center" shrinkToFit="1"/>
      <protection locked="0"/>
    </xf>
    <xf numFmtId="49" fontId="2" fillId="3" borderId="32" xfId="0" applyNumberFormat="1" applyFont="1" applyFill="1" applyBorder="1" applyAlignment="1" applyProtection="1">
      <alignment horizontal="center" vertical="center" shrinkToFit="1"/>
      <protection locked="0"/>
    </xf>
    <xf numFmtId="178" fontId="2" fillId="3" borderId="5" xfId="0" applyNumberFormat="1" applyFont="1" applyFill="1" applyBorder="1" applyAlignment="1" applyProtection="1">
      <alignment horizontal="right" vertical="center" shrinkToFit="1"/>
      <protection locked="0"/>
    </xf>
    <xf numFmtId="49" fontId="2" fillId="0" borderId="0" xfId="0" applyNumberFormat="1" applyFont="1" applyAlignment="1" applyProtection="1">
      <alignment vertical="center"/>
    </xf>
    <xf numFmtId="49" fontId="2" fillId="0" borderId="0" xfId="0" applyNumberFormat="1" applyFont="1" applyProtection="1">
      <alignment vertical="center"/>
    </xf>
    <xf numFmtId="49" fontId="2" fillId="0" borderId="0" xfId="0" applyNumberFormat="1" applyFont="1" applyAlignment="1" applyProtection="1">
      <alignment horizontal="left" vertical="center" shrinkToFit="1"/>
    </xf>
    <xf numFmtId="49" fontId="2" fillId="0" borderId="0" xfId="0" applyNumberFormat="1" applyFont="1" applyAlignment="1" applyProtection="1">
      <alignment vertical="center" shrinkToFit="1"/>
    </xf>
    <xf numFmtId="49" fontId="2" fillId="0" borderId="0" xfId="0" applyNumberFormat="1" applyFont="1" applyAlignment="1" applyProtection="1">
      <alignment horizontal="center" vertical="center" shrinkToFit="1"/>
    </xf>
    <xf numFmtId="49" fontId="2" fillId="0" borderId="0" xfId="0" applyNumberFormat="1" applyFont="1" applyAlignment="1" applyProtection="1">
      <alignment horizontal="right" vertical="center"/>
    </xf>
    <xf numFmtId="49" fontId="2" fillId="0" borderId="0" xfId="0" applyNumberFormat="1" applyFont="1" applyBorder="1" applyAlignment="1" applyProtection="1">
      <alignment horizontal="left" vertical="center" shrinkToFit="1"/>
    </xf>
    <xf numFmtId="49" fontId="2" fillId="0" borderId="0" xfId="0" applyNumberFormat="1" applyFont="1" applyBorder="1" applyAlignment="1" applyProtection="1">
      <alignment vertical="center" shrinkToFit="1"/>
    </xf>
    <xf numFmtId="176" fontId="2" fillId="3" borderId="0" xfId="0" applyNumberFormat="1" applyFont="1" applyFill="1" applyAlignment="1" applyProtection="1">
      <alignment horizontal="left" vertical="center" shrinkToFit="1"/>
    </xf>
    <xf numFmtId="49" fontId="2" fillId="0" borderId="0" xfId="0" applyNumberFormat="1" applyFont="1" applyAlignment="1" applyProtection="1">
      <alignment horizontal="right" vertical="center" shrinkToFit="1"/>
    </xf>
    <xf numFmtId="49" fontId="2" fillId="0" borderId="0" xfId="0" applyNumberFormat="1" applyFont="1" applyBorder="1" applyAlignment="1" applyProtection="1">
      <alignment horizontal="right" vertical="center"/>
    </xf>
    <xf numFmtId="49" fontId="2" fillId="0" borderId="21" xfId="0" applyNumberFormat="1" applyFont="1" applyBorder="1" applyAlignment="1" applyProtection="1">
      <alignment vertical="center" shrinkToFit="1"/>
    </xf>
    <xf numFmtId="176" fontId="2" fillId="0" borderId="0" xfId="0" applyNumberFormat="1" applyFont="1" applyFill="1" applyAlignment="1" applyProtection="1">
      <alignment horizontal="left" vertical="center" shrinkToFit="1"/>
    </xf>
    <xf numFmtId="49" fontId="2" fillId="0" borderId="0" xfId="0" applyNumberFormat="1" applyFont="1" applyFill="1" applyBorder="1" applyAlignment="1" applyProtection="1">
      <alignment vertical="center" shrinkToFit="1"/>
    </xf>
    <xf numFmtId="49" fontId="2" fillId="0" borderId="29" xfId="0" applyNumberFormat="1" applyFont="1" applyBorder="1" applyAlignment="1" applyProtection="1">
      <alignment horizontal="left" vertical="center" shrinkToFit="1"/>
    </xf>
    <xf numFmtId="49" fontId="2" fillId="0" borderId="14" xfId="0" applyNumberFormat="1" applyFont="1" applyBorder="1" applyAlignment="1" applyProtection="1">
      <alignment horizontal="center" vertical="center" shrinkToFit="1"/>
    </xf>
    <xf numFmtId="49" fontId="2" fillId="0" borderId="13"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center" vertical="center" shrinkToFit="1"/>
    </xf>
    <xf numFmtId="49" fontId="7" fillId="0" borderId="0" xfId="0" applyNumberFormat="1" applyFont="1" applyAlignment="1" applyProtection="1">
      <alignment horizontal="right" vertical="center"/>
    </xf>
    <xf numFmtId="49" fontId="7" fillId="0" borderId="0" xfId="0" applyNumberFormat="1" applyFont="1" applyAlignment="1" applyProtection="1">
      <alignment vertical="center"/>
    </xf>
    <xf numFmtId="49" fontId="2" fillId="0" borderId="23" xfId="0" applyNumberFormat="1" applyFont="1" applyBorder="1" applyAlignment="1" applyProtection="1">
      <alignment horizontal="left" vertical="center" shrinkToFit="1"/>
    </xf>
    <xf numFmtId="49" fontId="2" fillId="0" borderId="7" xfId="0" applyNumberFormat="1" applyFont="1" applyFill="1" applyBorder="1" applyAlignment="1" applyProtection="1">
      <alignment vertical="center" shrinkToFit="1"/>
    </xf>
    <xf numFmtId="49" fontId="2" fillId="2" borderId="32" xfId="0" applyNumberFormat="1" applyFont="1" applyFill="1" applyBorder="1" applyAlignment="1" applyProtection="1">
      <alignment horizontal="center" vertical="center" shrinkToFit="1"/>
    </xf>
    <xf numFmtId="49" fontId="2" fillId="0" borderId="5" xfId="0" applyNumberFormat="1" applyFont="1" applyBorder="1" applyAlignment="1" applyProtection="1">
      <alignment horizontal="left" vertical="center" shrinkToFit="1"/>
    </xf>
    <xf numFmtId="49" fontId="2" fillId="0" borderId="5" xfId="0" applyNumberFormat="1" applyFont="1" applyBorder="1" applyAlignment="1" applyProtection="1">
      <alignment vertical="center" shrinkToFit="1"/>
    </xf>
    <xf numFmtId="49" fontId="5" fillId="0" borderId="5" xfId="0" applyNumberFormat="1" applyFont="1" applyBorder="1" applyAlignment="1" applyProtection="1">
      <alignment vertical="center" shrinkToFit="1"/>
    </xf>
    <xf numFmtId="49" fontId="5" fillId="0" borderId="10" xfId="0" applyNumberFormat="1" applyFont="1" applyBorder="1" applyAlignment="1" applyProtection="1">
      <alignment vertical="center" shrinkToFit="1"/>
    </xf>
    <xf numFmtId="49" fontId="2" fillId="0" borderId="28" xfId="0" applyNumberFormat="1" applyFont="1" applyFill="1" applyBorder="1" applyAlignment="1" applyProtection="1">
      <alignment horizontal="center" vertical="center" shrinkToFit="1"/>
    </xf>
    <xf numFmtId="49" fontId="2" fillId="0" borderId="0" xfId="0" applyNumberFormat="1" applyFont="1" applyBorder="1" applyAlignment="1" applyProtection="1">
      <alignment vertical="center"/>
    </xf>
    <xf numFmtId="49" fontId="2" fillId="0" borderId="24" xfId="0" applyNumberFormat="1" applyFont="1" applyBorder="1" applyAlignment="1" applyProtection="1">
      <alignment horizontal="left" vertical="center" shrinkToFit="1"/>
    </xf>
    <xf numFmtId="49" fontId="2" fillId="0" borderId="2" xfId="0" applyNumberFormat="1" applyFont="1" applyBorder="1" applyAlignment="1" applyProtection="1">
      <alignment vertical="center" shrinkToFit="1"/>
    </xf>
    <xf numFmtId="49" fontId="2" fillId="2" borderId="12" xfId="0" applyNumberFormat="1" applyFont="1" applyFill="1" applyBorder="1" applyAlignment="1" applyProtection="1">
      <alignment horizontal="center" vertical="center" shrinkToFit="1"/>
    </xf>
    <xf numFmtId="49" fontId="2" fillId="0" borderId="2" xfId="0" applyNumberFormat="1" applyFont="1" applyFill="1" applyBorder="1" applyAlignment="1" applyProtection="1">
      <alignment vertical="center" shrinkToFit="1"/>
    </xf>
    <xf numFmtId="49" fontId="2" fillId="2" borderId="18" xfId="0" applyNumberFormat="1" applyFont="1" applyFill="1" applyBorder="1" applyAlignment="1" applyProtection="1">
      <alignment horizontal="center" vertical="center" shrinkToFit="1"/>
    </xf>
    <xf numFmtId="49" fontId="2" fillId="0" borderId="58" xfId="0" applyNumberFormat="1" applyFont="1" applyBorder="1" applyAlignment="1" applyProtection="1">
      <alignment vertical="center"/>
    </xf>
    <xf numFmtId="49" fontId="2" fillId="0" borderId="26" xfId="0" applyNumberFormat="1" applyFont="1" applyBorder="1" applyAlignment="1" applyProtection="1">
      <alignment vertical="center"/>
    </xf>
    <xf numFmtId="49" fontId="2" fillId="0" borderId="27" xfId="0" applyNumberFormat="1" applyFont="1" applyBorder="1" applyAlignment="1" applyProtection="1">
      <alignment horizontal="left" vertical="center" shrinkToFit="1"/>
    </xf>
    <xf numFmtId="49" fontId="2" fillId="0" borderId="5" xfId="0" applyNumberFormat="1" applyFont="1" applyFill="1" applyBorder="1" applyAlignment="1" applyProtection="1">
      <alignment vertical="center" shrinkToFit="1"/>
    </xf>
    <xf numFmtId="49" fontId="2" fillId="0" borderId="10" xfId="0" applyNumberFormat="1" applyFont="1" applyFill="1" applyBorder="1" applyAlignment="1" applyProtection="1">
      <alignment vertical="center" shrinkToFit="1"/>
    </xf>
    <xf numFmtId="49" fontId="2" fillId="0" borderId="10" xfId="0" applyNumberFormat="1" applyFont="1" applyFill="1" applyBorder="1" applyAlignment="1" applyProtection="1">
      <alignment horizontal="center" vertical="center" shrinkToFit="1"/>
    </xf>
    <xf numFmtId="176" fontId="2" fillId="0" borderId="0" xfId="0" applyNumberFormat="1" applyFont="1" applyFill="1" applyBorder="1" applyAlignment="1" applyProtection="1">
      <alignment vertical="center" shrinkToFit="1"/>
    </xf>
    <xf numFmtId="176" fontId="2" fillId="0" borderId="4" xfId="0" applyNumberFormat="1" applyFont="1" applyFill="1" applyBorder="1" applyAlignment="1" applyProtection="1">
      <alignment vertical="center" shrinkToFit="1"/>
    </xf>
    <xf numFmtId="49" fontId="2" fillId="0" borderId="17" xfId="0" applyNumberFormat="1" applyFont="1" applyFill="1" applyBorder="1" applyAlignment="1" applyProtection="1">
      <alignment horizontal="center" vertical="center" shrinkToFit="1"/>
    </xf>
    <xf numFmtId="49" fontId="2" fillId="0" borderId="26" xfId="0" applyNumberFormat="1" applyFont="1" applyBorder="1" applyAlignment="1" applyProtection="1">
      <alignment horizontal="left" vertical="center" shrinkToFit="1"/>
    </xf>
    <xf numFmtId="49" fontId="2" fillId="2" borderId="44" xfId="0" applyNumberFormat="1" applyFont="1" applyFill="1" applyBorder="1" applyAlignment="1" applyProtection="1">
      <alignment horizontal="center" vertical="center" shrinkToFit="1"/>
    </xf>
    <xf numFmtId="49" fontId="2" fillId="2" borderId="46" xfId="0" applyNumberFormat="1" applyFont="1" applyFill="1" applyBorder="1" applyAlignment="1" applyProtection="1">
      <alignment horizontal="center" vertical="center" shrinkToFit="1"/>
    </xf>
    <xf numFmtId="49" fontId="2" fillId="0" borderId="59" xfId="0" applyNumberFormat="1" applyFont="1" applyBorder="1" applyAlignment="1" applyProtection="1">
      <alignment vertical="center"/>
    </xf>
    <xf numFmtId="49" fontId="2" fillId="0" borderId="50" xfId="0" applyNumberFormat="1" applyFont="1" applyBorder="1" applyAlignment="1" applyProtection="1">
      <alignment vertical="center"/>
    </xf>
    <xf numFmtId="49" fontId="2" fillId="0" borderId="19" xfId="0" applyNumberFormat="1" applyFont="1" applyBorder="1" applyAlignment="1" applyProtection="1">
      <alignment horizontal="left" vertical="center" shrinkToFit="1"/>
    </xf>
    <xf numFmtId="49" fontId="2" fillId="2" borderId="45" xfId="0" applyNumberFormat="1" applyFont="1" applyFill="1" applyBorder="1" applyAlignment="1" applyProtection="1">
      <alignment horizontal="center" vertical="center" shrinkToFit="1"/>
    </xf>
    <xf numFmtId="49" fontId="2" fillId="0" borderId="21" xfId="0" applyNumberFormat="1" applyFont="1" applyBorder="1" applyAlignment="1" applyProtection="1">
      <alignment horizontal="left" vertical="center" shrinkToFit="1"/>
    </xf>
    <xf numFmtId="49" fontId="2" fillId="0" borderId="21" xfId="0" applyNumberFormat="1" applyFont="1" applyFill="1" applyBorder="1" applyAlignment="1" applyProtection="1">
      <alignment vertical="center" shrinkToFit="1"/>
    </xf>
    <xf numFmtId="49" fontId="2" fillId="2" borderId="48" xfId="0" applyNumberFormat="1" applyFont="1" applyFill="1" applyBorder="1" applyAlignment="1" applyProtection="1">
      <alignment horizontal="center" vertical="center" shrinkToFit="1"/>
    </xf>
    <xf numFmtId="49" fontId="2" fillId="0" borderId="0" xfId="0" applyNumberFormat="1" applyFont="1" applyBorder="1" applyAlignment="1" applyProtection="1">
      <alignment horizontal="center" vertical="center" shrinkToFit="1"/>
    </xf>
    <xf numFmtId="0" fontId="2" fillId="0" borderId="0" xfId="0" applyFont="1" applyFill="1" applyBorder="1" applyAlignment="1" applyProtection="1">
      <alignment vertical="center" shrinkToFit="1"/>
    </xf>
    <xf numFmtId="49" fontId="2" fillId="0" borderId="15" xfId="0" applyNumberFormat="1" applyFont="1" applyBorder="1" applyAlignment="1" applyProtection="1">
      <alignment horizontal="center" vertical="center" shrinkToFit="1"/>
    </xf>
    <xf numFmtId="49" fontId="2" fillId="0" borderId="14" xfId="0" applyNumberFormat="1" applyFont="1" applyBorder="1" applyAlignment="1" applyProtection="1">
      <alignment horizontal="left" vertical="center" shrinkToFit="1"/>
    </xf>
    <xf numFmtId="49" fontId="2" fillId="0" borderId="9" xfId="0" applyNumberFormat="1" applyFont="1" applyBorder="1" applyAlignment="1" applyProtection="1">
      <alignment horizontal="left" vertical="center" shrinkToFit="1"/>
    </xf>
    <xf numFmtId="49" fontId="2" fillId="0" borderId="30" xfId="0" applyNumberFormat="1" applyFont="1" applyBorder="1" applyAlignment="1" applyProtection="1">
      <alignment vertical="center" shrinkToFit="1"/>
    </xf>
    <xf numFmtId="49" fontId="2" fillId="2" borderId="47" xfId="0" applyNumberFormat="1" applyFont="1" applyFill="1" applyBorder="1" applyAlignment="1" applyProtection="1">
      <alignment horizontal="center" vertical="center" shrinkToFit="1"/>
    </xf>
    <xf numFmtId="49" fontId="2" fillId="0" borderId="6" xfId="0" applyNumberFormat="1" applyFont="1" applyBorder="1" applyAlignment="1" applyProtection="1">
      <alignment horizontal="left" vertical="center" shrinkToFit="1"/>
    </xf>
    <xf numFmtId="49" fontId="2" fillId="0" borderId="38" xfId="0" applyNumberFormat="1" applyFont="1" applyBorder="1" applyAlignment="1" applyProtection="1">
      <alignment horizontal="left" vertical="center" shrinkToFit="1"/>
    </xf>
    <xf numFmtId="49" fontId="2" fillId="0" borderId="39" xfId="0" applyNumberFormat="1" applyFont="1" applyFill="1" applyBorder="1" applyAlignment="1" applyProtection="1">
      <alignment vertical="center" shrinkToFit="1"/>
    </xf>
    <xf numFmtId="49" fontId="2" fillId="2" borderId="31" xfId="0" applyNumberFormat="1" applyFont="1" applyFill="1" applyBorder="1" applyAlignment="1" applyProtection="1">
      <alignment horizontal="center" vertical="center" shrinkToFit="1"/>
    </xf>
    <xf numFmtId="49" fontId="2" fillId="0" borderId="39" xfId="0" applyNumberFormat="1" applyFont="1" applyBorder="1" applyAlignment="1" applyProtection="1">
      <alignment horizontal="center" vertical="center" shrinkToFit="1"/>
    </xf>
    <xf numFmtId="49" fontId="2" fillId="0" borderId="31" xfId="0" applyNumberFormat="1" applyFont="1" applyBorder="1" applyAlignment="1" applyProtection="1">
      <alignment horizontal="center" vertical="center" shrinkToFit="1"/>
    </xf>
    <xf numFmtId="49" fontId="2" fillId="0" borderId="40" xfId="0" applyNumberFormat="1" applyFont="1" applyFill="1" applyBorder="1" applyAlignment="1" applyProtection="1">
      <alignment horizontal="center" vertical="center" shrinkToFit="1"/>
    </xf>
    <xf numFmtId="0" fontId="2" fillId="0" borderId="0" xfId="0" applyFont="1" applyBorder="1" applyAlignment="1" applyProtection="1">
      <alignment horizontal="justify" vertical="center" shrinkToFit="1"/>
    </xf>
    <xf numFmtId="0" fontId="4" fillId="0" borderId="0" xfId="0" applyFont="1" applyBorder="1" applyAlignment="1" applyProtection="1">
      <alignment horizontal="justify" vertical="center" shrinkToFit="1"/>
    </xf>
    <xf numFmtId="49" fontId="2" fillId="0" borderId="7" xfId="0" applyNumberFormat="1" applyFont="1" applyBorder="1" applyAlignment="1" applyProtection="1">
      <alignment vertical="center" shrinkToFit="1"/>
    </xf>
    <xf numFmtId="177" fontId="2" fillId="3" borderId="2" xfId="0" applyNumberFormat="1" applyFont="1" applyFill="1" applyBorder="1" applyAlignment="1" applyProtection="1">
      <alignment horizontal="right" vertical="center" shrinkToFit="1"/>
    </xf>
    <xf numFmtId="49" fontId="2" fillId="2" borderId="25" xfId="0" applyNumberFormat="1" applyFont="1" applyFill="1" applyBorder="1" applyAlignment="1" applyProtection="1">
      <alignment horizontal="center" vertical="center" shrinkToFit="1"/>
    </xf>
    <xf numFmtId="49" fontId="2" fillId="2" borderId="11" xfId="0" applyNumberFormat="1" applyFont="1" applyFill="1" applyBorder="1" applyAlignment="1" applyProtection="1">
      <alignment horizontal="center" vertical="center" shrinkToFit="1"/>
    </xf>
    <xf numFmtId="49" fontId="2" fillId="0" borderId="2" xfId="0" applyNumberFormat="1" applyFont="1" applyBorder="1" applyAlignment="1" applyProtection="1">
      <alignment horizontal="left" vertical="center" shrinkToFit="1"/>
    </xf>
    <xf numFmtId="49" fontId="2" fillId="0" borderId="12" xfId="0" applyNumberFormat="1" applyFont="1" applyFill="1" applyBorder="1" applyAlignment="1" applyProtection="1">
      <alignment vertical="center" shrinkToFit="1"/>
    </xf>
    <xf numFmtId="177" fontId="2" fillId="3" borderId="2" xfId="0" quotePrefix="1" applyNumberFormat="1" applyFont="1" applyFill="1" applyBorder="1" applyAlignment="1" applyProtection="1">
      <alignment horizontal="right" vertical="center" shrinkToFit="1"/>
    </xf>
    <xf numFmtId="49" fontId="2" fillId="0" borderId="12" xfId="0" applyNumberFormat="1" applyFont="1" applyFill="1" applyBorder="1" applyAlignment="1" applyProtection="1">
      <alignment horizontal="left" vertical="center" shrinkToFit="1"/>
    </xf>
    <xf numFmtId="177" fontId="2" fillId="3" borderId="5" xfId="0" applyNumberFormat="1" applyFont="1" applyFill="1" applyBorder="1" applyAlignment="1" applyProtection="1">
      <alignment horizontal="right" vertical="center" shrinkToFit="1"/>
    </xf>
    <xf numFmtId="49" fontId="2" fillId="3" borderId="2" xfId="0" applyNumberFormat="1" applyFont="1" applyFill="1" applyBorder="1" applyAlignment="1" applyProtection="1">
      <alignment horizontal="center" vertical="center" shrinkToFit="1"/>
    </xf>
    <xf numFmtId="49" fontId="2" fillId="0" borderId="7" xfId="0" applyNumberFormat="1" applyFont="1" applyFill="1" applyBorder="1" applyAlignment="1" applyProtection="1">
      <alignment horizontal="left" vertical="center" shrinkToFit="1"/>
    </xf>
    <xf numFmtId="177" fontId="2" fillId="3" borderId="2" xfId="0" quotePrefix="1" applyNumberFormat="1" applyFont="1" applyFill="1" applyBorder="1" applyAlignment="1" applyProtection="1">
      <alignment horizontal="center" vertical="center" shrinkToFit="1"/>
    </xf>
    <xf numFmtId="49" fontId="2" fillId="0" borderId="7" xfId="0" applyNumberFormat="1" applyFont="1" applyBorder="1" applyAlignment="1" applyProtection="1">
      <alignment horizontal="left" vertical="center" shrinkToFit="1"/>
    </xf>
    <xf numFmtId="49" fontId="2" fillId="3" borderId="7" xfId="0" applyNumberFormat="1" applyFont="1" applyFill="1" applyBorder="1" applyAlignment="1" applyProtection="1">
      <alignment horizontal="right" vertical="center" shrinkToFit="1"/>
    </xf>
    <xf numFmtId="49" fontId="2" fillId="3" borderId="44" xfId="0" applyNumberFormat="1" applyFont="1" applyFill="1" applyBorder="1" applyAlignment="1" applyProtection="1">
      <alignment horizontal="left" vertical="center" shrinkToFit="1"/>
    </xf>
    <xf numFmtId="49" fontId="2" fillId="0" borderId="8" xfId="0" applyNumberFormat="1" applyFont="1" applyBorder="1" applyAlignment="1" applyProtection="1">
      <alignment vertical="center" shrinkToFit="1"/>
    </xf>
    <xf numFmtId="49" fontId="2" fillId="0" borderId="0" xfId="0" applyNumberFormat="1" applyFont="1" applyFill="1" applyBorder="1" applyAlignment="1" applyProtection="1">
      <alignment horizontal="left" vertical="center" shrinkToFit="1"/>
    </xf>
    <xf numFmtId="0" fontId="2" fillId="0" borderId="7" xfId="0" applyNumberFormat="1" applyFont="1" applyFill="1" applyBorder="1" applyAlignment="1" applyProtection="1">
      <alignment vertical="center" shrinkToFit="1"/>
    </xf>
    <xf numFmtId="0" fontId="2" fillId="3" borderId="7" xfId="0" applyNumberFormat="1" applyFont="1" applyFill="1" applyBorder="1" applyAlignment="1" applyProtection="1">
      <alignment horizontal="right" vertical="center" shrinkToFit="1"/>
    </xf>
    <xf numFmtId="49" fontId="2" fillId="0" borderId="11" xfId="0" applyNumberFormat="1" applyFont="1" applyFill="1" applyBorder="1" applyAlignment="1" applyProtection="1">
      <alignment vertical="center" shrinkToFit="1"/>
    </xf>
    <xf numFmtId="49" fontId="2" fillId="0" borderId="0" xfId="0" applyNumberFormat="1" applyFont="1" applyBorder="1" applyAlignment="1" applyProtection="1">
      <alignment horizontal="left" vertical="center" shrinkToFit="1"/>
    </xf>
    <xf numFmtId="49" fontId="2" fillId="2" borderId="17" xfId="0" applyNumberFormat="1" applyFont="1" applyFill="1" applyBorder="1" applyAlignment="1" applyProtection="1">
      <alignment horizontal="center" vertical="center" shrinkToFit="1"/>
    </xf>
    <xf numFmtId="0" fontId="2" fillId="0" borderId="2" xfId="0" applyNumberFormat="1" applyFont="1" applyFill="1" applyBorder="1" applyAlignment="1" applyProtection="1">
      <alignment vertical="center" shrinkToFit="1"/>
    </xf>
    <xf numFmtId="0" fontId="2" fillId="3" borderId="2" xfId="0" applyNumberFormat="1" applyFont="1" applyFill="1" applyBorder="1" applyAlignment="1" applyProtection="1">
      <alignment horizontal="right" vertical="center" shrinkToFit="1"/>
    </xf>
    <xf numFmtId="49" fontId="2" fillId="0" borderId="17" xfId="0" applyNumberFormat="1" applyFont="1" applyFill="1" applyBorder="1" applyAlignment="1" applyProtection="1">
      <alignment vertical="center" shrinkToFit="1"/>
    </xf>
    <xf numFmtId="49" fontId="2" fillId="0" borderId="59" xfId="0" applyNumberFormat="1" applyFont="1" applyBorder="1" applyAlignment="1" applyProtection="1">
      <alignment vertical="center" shrinkToFit="1"/>
    </xf>
    <xf numFmtId="0" fontId="2" fillId="0" borderId="5" xfId="0" applyNumberFormat="1" applyFont="1" applyFill="1" applyBorder="1" applyAlignment="1" applyProtection="1">
      <alignment vertical="center" shrinkToFit="1"/>
    </xf>
    <xf numFmtId="0" fontId="2" fillId="3" borderId="5" xfId="0" applyNumberFormat="1" applyFont="1" applyFill="1" applyBorder="1" applyAlignment="1" applyProtection="1">
      <alignment horizontal="right" vertical="center" shrinkToFit="1"/>
    </xf>
    <xf numFmtId="49" fontId="2" fillId="2" borderId="10" xfId="0" applyNumberFormat="1" applyFont="1" applyFill="1" applyBorder="1" applyAlignment="1" applyProtection="1">
      <alignment horizontal="center" vertical="center" shrinkToFit="1"/>
    </xf>
    <xf numFmtId="49" fontId="7" fillId="0" borderId="42" xfId="0" applyNumberFormat="1" applyFont="1" applyBorder="1" applyAlignment="1" applyProtection="1">
      <alignment horizontal="left" vertical="center" shrinkToFit="1"/>
    </xf>
    <xf numFmtId="49" fontId="7" fillId="0" borderId="42" xfId="0" applyNumberFormat="1" applyFont="1" applyBorder="1" applyAlignment="1" applyProtection="1">
      <alignment vertical="center"/>
    </xf>
    <xf numFmtId="49" fontId="2" fillId="0" borderId="42" xfId="0" applyNumberFormat="1" applyFont="1" applyFill="1" applyBorder="1" applyAlignment="1" applyProtection="1">
      <alignment horizontal="center" vertical="center" shrinkToFit="1"/>
    </xf>
    <xf numFmtId="49" fontId="2" fillId="0" borderId="42" xfId="0" applyNumberFormat="1" applyFont="1" applyFill="1" applyBorder="1" applyAlignment="1" applyProtection="1">
      <alignment horizontal="left" vertical="center" shrinkToFit="1"/>
    </xf>
    <xf numFmtId="49" fontId="2" fillId="0" borderId="42" xfId="0" applyNumberFormat="1" applyFont="1" applyBorder="1" applyAlignment="1" applyProtection="1">
      <alignment horizontal="center" vertical="center" shrinkToFit="1"/>
    </xf>
    <xf numFmtId="49" fontId="2" fillId="2" borderId="3" xfId="0" applyNumberFormat="1" applyFont="1" applyFill="1" applyBorder="1" applyAlignment="1" applyProtection="1">
      <alignment horizontal="center" vertical="center" shrinkToFit="1"/>
    </xf>
    <xf numFmtId="49" fontId="2" fillId="0" borderId="75" xfId="0" applyNumberFormat="1" applyFont="1" applyBorder="1" applyAlignment="1" applyProtection="1">
      <alignment horizontal="left" vertical="center" shrinkToFit="1"/>
    </xf>
    <xf numFmtId="49" fontId="2" fillId="0" borderId="3" xfId="0" applyNumberFormat="1" applyFont="1" applyBorder="1" applyAlignment="1" applyProtection="1">
      <alignment vertical="center" shrinkToFit="1"/>
    </xf>
    <xf numFmtId="49" fontId="2" fillId="2" borderId="8" xfId="0" applyNumberFormat="1" applyFont="1" applyFill="1" applyBorder="1" applyAlignment="1" applyProtection="1">
      <alignment horizontal="center" vertical="center" shrinkToFit="1"/>
    </xf>
    <xf numFmtId="49" fontId="2" fillId="0" borderId="8" xfId="0" applyNumberFormat="1" applyFont="1" applyBorder="1" applyAlignment="1" applyProtection="1">
      <alignment horizontal="left" vertical="center" shrinkToFit="1"/>
    </xf>
    <xf numFmtId="0" fontId="2" fillId="0" borderId="2" xfId="0" applyFont="1" applyFill="1" applyBorder="1" applyAlignment="1" applyProtection="1">
      <alignment horizontal="left" vertical="center" shrinkToFit="1"/>
    </xf>
    <xf numFmtId="49" fontId="2" fillId="2" borderId="41" xfId="0" applyNumberFormat="1" applyFont="1" applyFill="1" applyBorder="1" applyAlignment="1" applyProtection="1">
      <alignment horizontal="center" vertical="center" shrinkToFit="1"/>
    </xf>
    <xf numFmtId="49" fontId="2" fillId="0" borderId="41" xfId="0" applyNumberFormat="1" applyFont="1" applyBorder="1" applyAlignment="1" applyProtection="1">
      <alignment horizontal="left" vertical="center" shrinkToFit="1"/>
    </xf>
    <xf numFmtId="49" fontId="2" fillId="0" borderId="39" xfId="0" applyNumberFormat="1" applyFont="1" applyBorder="1" applyAlignment="1" applyProtection="1">
      <alignment vertical="center" shrinkToFit="1"/>
    </xf>
    <xf numFmtId="49" fontId="2" fillId="2" borderId="22" xfId="0" applyNumberFormat="1" applyFont="1" applyFill="1" applyBorder="1" applyAlignment="1" applyProtection="1">
      <alignment horizontal="center" vertical="center" shrinkToFit="1"/>
    </xf>
    <xf numFmtId="49" fontId="2" fillId="0" borderId="42" xfId="0" applyNumberFormat="1" applyFont="1" applyBorder="1" applyAlignment="1" applyProtection="1">
      <alignment horizontal="left" vertical="center" shrinkToFit="1"/>
    </xf>
    <xf numFmtId="49" fontId="2" fillId="0" borderId="42" xfId="0" applyNumberFormat="1" applyFont="1" applyBorder="1" applyAlignment="1" applyProtection="1">
      <alignment vertical="center" shrinkToFit="1"/>
    </xf>
    <xf numFmtId="49" fontId="2" fillId="0" borderId="65" xfId="0" applyNumberFormat="1" applyFont="1" applyBorder="1" applyAlignment="1" applyProtection="1">
      <alignment vertical="center" shrinkToFit="1"/>
    </xf>
    <xf numFmtId="49" fontId="2" fillId="0" borderId="66" xfId="0" applyNumberFormat="1" applyFont="1" applyBorder="1" applyAlignment="1" applyProtection="1">
      <alignment vertical="center"/>
    </xf>
    <xf numFmtId="178" fontId="2" fillId="3" borderId="5" xfId="0" applyNumberFormat="1" applyFont="1" applyFill="1" applyBorder="1" applyAlignment="1" applyProtection="1">
      <alignment horizontal="right" vertical="center" shrinkToFit="1"/>
    </xf>
    <xf numFmtId="49" fontId="2" fillId="0" borderId="10" xfId="0" applyNumberFormat="1" applyFont="1" applyBorder="1" applyAlignment="1" applyProtection="1">
      <alignment horizontal="left" vertical="center" shrinkToFit="1"/>
    </xf>
    <xf numFmtId="178" fontId="2" fillId="0" borderId="0" xfId="0" applyNumberFormat="1" applyFont="1" applyFill="1" applyBorder="1" applyAlignment="1" applyProtection="1">
      <alignment horizontal="right" vertical="center" shrinkToFit="1"/>
    </xf>
    <xf numFmtId="49" fontId="2" fillId="0" borderId="0" xfId="0" applyNumberFormat="1" applyFont="1" applyBorder="1" applyAlignment="1" applyProtection="1">
      <alignment horizontal="center" vertical="center" shrinkToFit="1"/>
    </xf>
    <xf numFmtId="0" fontId="2" fillId="0" borderId="0" xfId="0" applyNumberFormat="1" applyFont="1" applyAlignment="1" applyProtection="1">
      <alignment vertical="center"/>
    </xf>
    <xf numFmtId="49" fontId="2" fillId="0" borderId="70" xfId="0" applyNumberFormat="1" applyFont="1" applyBorder="1" applyAlignment="1" applyProtection="1">
      <alignment vertical="center"/>
    </xf>
    <xf numFmtId="49" fontId="2" fillId="0" borderId="14"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33" xfId="0" applyNumberFormat="1" applyFont="1" applyBorder="1" applyAlignment="1" applyProtection="1">
      <alignment horizontal="left" vertical="center" shrinkToFit="1"/>
    </xf>
    <xf numFmtId="49" fontId="2" fillId="0" borderId="34" xfId="0" applyNumberFormat="1" applyFont="1" applyBorder="1" applyAlignment="1" applyProtection="1">
      <alignment vertical="center" shrinkToFit="1"/>
    </xf>
    <xf numFmtId="49" fontId="2" fillId="0" borderId="30" xfId="0" applyNumberFormat="1" applyFont="1" applyFill="1" applyBorder="1" applyAlignment="1" applyProtection="1">
      <alignment horizontal="center" vertical="center" shrinkToFit="1"/>
    </xf>
    <xf numFmtId="49" fontId="2" fillId="0" borderId="75" xfId="0" applyNumberFormat="1" applyFont="1" applyFill="1" applyBorder="1" applyAlignment="1" applyProtection="1">
      <alignment horizontal="left" vertical="center" shrinkToFit="1"/>
    </xf>
    <xf numFmtId="49" fontId="2" fillId="0" borderId="3" xfId="0" applyNumberFormat="1" applyFont="1" applyFill="1" applyBorder="1" applyAlignment="1" applyProtection="1">
      <alignment horizontal="left" vertical="center"/>
    </xf>
    <xf numFmtId="49" fontId="2" fillId="0" borderId="3" xfId="0" applyNumberFormat="1" applyFont="1" applyFill="1" applyBorder="1" applyAlignment="1" applyProtection="1">
      <alignment horizontal="left" vertical="center" shrinkToFit="1"/>
    </xf>
    <xf numFmtId="49" fontId="2" fillId="3" borderId="32" xfId="0" applyNumberFormat="1" applyFont="1" applyFill="1" applyBorder="1" applyAlignment="1" applyProtection="1">
      <alignment horizontal="center" vertical="center" shrinkToFit="1"/>
    </xf>
    <xf numFmtId="49" fontId="2" fillId="0" borderId="2" xfId="0" applyNumberFormat="1" applyFont="1" applyBorder="1" applyAlignment="1" applyProtection="1">
      <alignment vertical="center"/>
    </xf>
    <xf numFmtId="49" fontId="2" fillId="2" borderId="2" xfId="0" applyNumberFormat="1" applyFont="1" applyFill="1" applyBorder="1" applyAlignment="1" applyProtection="1">
      <alignment horizontal="center" vertical="center" shrinkToFit="1"/>
    </xf>
    <xf numFmtId="49" fontId="2" fillId="0" borderId="6" xfId="0" applyNumberFormat="1" applyFont="1" applyFill="1" applyBorder="1" applyAlignment="1" applyProtection="1">
      <alignment horizontal="left" vertical="center" shrinkToFit="1"/>
    </xf>
    <xf numFmtId="178" fontId="2" fillId="3" borderId="7" xfId="0" applyNumberFormat="1" applyFont="1" applyFill="1" applyBorder="1" applyAlignment="1" applyProtection="1">
      <alignment horizontal="right" vertical="center" shrinkToFit="1"/>
    </xf>
    <xf numFmtId="0" fontId="2" fillId="0" borderId="11" xfId="0" applyFont="1" applyFill="1" applyBorder="1" applyAlignment="1" applyProtection="1">
      <alignment vertical="center" shrinkToFit="1"/>
    </xf>
    <xf numFmtId="49" fontId="2" fillId="2" borderId="78" xfId="0" applyNumberFormat="1" applyFont="1" applyFill="1" applyBorder="1" applyAlignment="1" applyProtection="1">
      <alignment horizontal="center" vertical="center" shrinkToFit="1"/>
    </xf>
    <xf numFmtId="49" fontId="2" fillId="0" borderId="26" xfId="0" applyNumberFormat="1" applyFont="1" applyBorder="1" applyAlignment="1" applyProtection="1">
      <alignment vertical="center" shrinkToFit="1"/>
    </xf>
    <xf numFmtId="0" fontId="2" fillId="0" borderId="7" xfId="0" applyNumberFormat="1" applyFont="1" applyFill="1" applyBorder="1" applyAlignment="1" applyProtection="1">
      <alignment horizontal="right" vertical="center" shrinkToFit="1"/>
    </xf>
    <xf numFmtId="49" fontId="2" fillId="0" borderId="43" xfId="0" applyNumberFormat="1" applyFont="1" applyFill="1" applyBorder="1" applyAlignment="1" applyProtection="1">
      <alignment horizontal="left" vertical="center" shrinkToFit="1"/>
    </xf>
    <xf numFmtId="49" fontId="2" fillId="0" borderId="9" xfId="0" applyNumberFormat="1" applyFont="1" applyFill="1" applyBorder="1" applyAlignment="1" applyProtection="1">
      <alignment horizontal="left" vertical="center" shrinkToFit="1"/>
    </xf>
    <xf numFmtId="178" fontId="2" fillId="3" borderId="2" xfId="0" applyNumberFormat="1" applyFont="1" applyFill="1" applyBorder="1" applyAlignment="1" applyProtection="1">
      <alignment horizontal="right" vertical="center" shrinkToFit="1"/>
    </xf>
    <xf numFmtId="179" fontId="2" fillId="3" borderId="7" xfId="0" applyNumberFormat="1" applyFont="1" applyFill="1" applyBorder="1" applyAlignment="1" applyProtection="1">
      <alignment horizontal="right" vertical="center" shrinkToFit="1"/>
    </xf>
    <xf numFmtId="49" fontId="2" fillId="0" borderId="11" xfId="0" applyNumberFormat="1" applyFont="1" applyFill="1" applyBorder="1" applyAlignment="1" applyProtection="1">
      <alignment horizontal="left" vertical="center" shrinkToFit="1"/>
    </xf>
    <xf numFmtId="177" fontId="2" fillId="0" borderId="7" xfId="0" applyNumberFormat="1" applyFont="1" applyFill="1" applyBorder="1" applyAlignment="1" applyProtection="1">
      <alignment horizontal="right" vertical="center" shrinkToFit="1"/>
    </xf>
    <xf numFmtId="49" fontId="2" fillId="0" borderId="11" xfId="0" applyNumberFormat="1" applyFont="1" applyBorder="1" applyAlignment="1" applyProtection="1">
      <alignment vertical="center" shrinkToFit="1"/>
    </xf>
    <xf numFmtId="49" fontId="2" fillId="0" borderId="18" xfId="0" applyNumberFormat="1" applyFont="1" applyFill="1" applyBorder="1" applyAlignment="1" applyProtection="1">
      <alignment horizontal="center" vertical="center" shrinkToFit="1"/>
    </xf>
    <xf numFmtId="177" fontId="2" fillId="3" borderId="7" xfId="0" applyNumberFormat="1" applyFont="1" applyFill="1" applyBorder="1" applyAlignment="1" applyProtection="1">
      <alignment horizontal="right" vertical="center" shrinkToFit="1"/>
    </xf>
    <xf numFmtId="178" fontId="2" fillId="0" borderId="5" xfId="0" applyNumberFormat="1" applyFont="1" applyFill="1" applyBorder="1" applyAlignment="1" applyProtection="1">
      <alignment horizontal="right" vertical="center" shrinkToFit="1"/>
    </xf>
    <xf numFmtId="49" fontId="2" fillId="0" borderId="10" xfId="0" applyNumberFormat="1" applyFont="1" applyBorder="1" applyAlignment="1" applyProtection="1">
      <alignment vertical="center" shrinkToFit="1"/>
    </xf>
    <xf numFmtId="49" fontId="2" fillId="0" borderId="50" xfId="0" applyNumberFormat="1" applyFont="1" applyBorder="1" applyAlignment="1" applyProtection="1">
      <alignment vertical="center" shrinkToFit="1"/>
    </xf>
    <xf numFmtId="49" fontId="2" fillId="0" borderId="12" xfId="0" applyNumberFormat="1" applyFont="1" applyBorder="1" applyAlignment="1" applyProtection="1">
      <alignment horizontal="center" vertical="center" shrinkToFit="1"/>
    </xf>
    <xf numFmtId="49" fontId="2" fillId="0" borderId="44" xfId="0" applyNumberFormat="1" applyFont="1" applyBorder="1" applyAlignment="1" applyProtection="1">
      <alignment horizontal="center" vertical="center" shrinkToFit="1"/>
    </xf>
    <xf numFmtId="49" fontId="2" fillId="0" borderId="44" xfId="0" applyNumberFormat="1" applyFont="1" applyFill="1" applyBorder="1" applyAlignment="1" applyProtection="1">
      <alignment horizontal="center" vertical="center" shrinkToFit="1"/>
    </xf>
    <xf numFmtId="177" fontId="2" fillId="3" borderId="12" xfId="0" applyNumberFormat="1" applyFont="1" applyFill="1" applyBorder="1" applyAlignment="1" applyProtection="1">
      <alignment horizontal="right" vertical="center" shrinkToFit="1"/>
    </xf>
    <xf numFmtId="177" fontId="2" fillId="0" borderId="12" xfId="0" applyNumberFormat="1" applyFont="1" applyFill="1" applyBorder="1" applyAlignment="1" applyProtection="1">
      <alignment horizontal="right" vertical="center" shrinkToFit="1"/>
    </xf>
    <xf numFmtId="49" fontId="2" fillId="0" borderId="26" xfId="0" applyNumberFormat="1" applyFont="1" applyFill="1" applyBorder="1" applyAlignment="1" applyProtection="1">
      <alignment horizontal="left" vertical="center" shrinkToFit="1"/>
    </xf>
    <xf numFmtId="49" fontId="2" fillId="3" borderId="12" xfId="0" applyNumberFormat="1" applyFont="1" applyFill="1" applyBorder="1" applyAlignment="1" applyProtection="1">
      <alignment vertical="center" shrinkToFit="1"/>
    </xf>
    <xf numFmtId="0" fontId="2" fillId="3" borderId="12" xfId="0" applyFont="1" applyFill="1" applyBorder="1" applyAlignment="1" applyProtection="1">
      <alignment vertical="center" shrinkToFit="1"/>
    </xf>
    <xf numFmtId="180" fontId="2" fillId="3" borderId="12" xfId="0" applyNumberFormat="1" applyFont="1" applyFill="1" applyBorder="1" applyAlignment="1" applyProtection="1">
      <alignment horizontal="right" vertical="center" shrinkToFit="1"/>
    </xf>
    <xf numFmtId="49" fontId="2" fillId="0" borderId="23" xfId="0" applyNumberFormat="1" applyFont="1" applyFill="1" applyBorder="1" applyAlignment="1" applyProtection="1">
      <alignment horizontal="left" vertical="center" shrinkToFit="1"/>
    </xf>
    <xf numFmtId="49" fontId="2" fillId="2" borderId="49" xfId="0" applyNumberFormat="1" applyFont="1" applyFill="1" applyBorder="1" applyAlignment="1" applyProtection="1">
      <alignment horizontal="center" vertical="center" shrinkToFit="1"/>
    </xf>
    <xf numFmtId="49" fontId="2" fillId="0" borderId="38" xfId="0" applyNumberFormat="1" applyFont="1" applyFill="1" applyBorder="1" applyAlignment="1" applyProtection="1">
      <alignment horizontal="left" vertical="center" shrinkToFit="1"/>
    </xf>
    <xf numFmtId="49" fontId="2" fillId="0" borderId="80" xfId="0" applyNumberFormat="1" applyFont="1" applyFill="1" applyBorder="1" applyAlignment="1" applyProtection="1">
      <alignment horizontal="left" vertical="center" shrinkToFit="1"/>
    </xf>
    <xf numFmtId="49" fontId="2" fillId="0" borderId="22" xfId="0" applyNumberFormat="1" applyFont="1" applyFill="1" applyBorder="1" applyAlignment="1" applyProtection="1">
      <alignment vertical="center" shrinkToFit="1"/>
    </xf>
    <xf numFmtId="49" fontId="2" fillId="0" borderId="0" xfId="0" applyNumberFormat="1" applyFont="1" applyFill="1" applyBorder="1" applyAlignment="1" applyProtection="1">
      <alignment horizontal="center" vertical="center" shrinkToFit="1"/>
    </xf>
    <xf numFmtId="49" fontId="2" fillId="2" borderId="7" xfId="0" applyNumberFormat="1" applyFont="1" applyFill="1" applyBorder="1" applyAlignment="1" applyProtection="1">
      <alignment horizontal="center" vertical="center" shrinkToFit="1"/>
    </xf>
    <xf numFmtId="49" fontId="2" fillId="2" borderId="0" xfId="0" applyNumberFormat="1" applyFont="1" applyFill="1" applyBorder="1" applyAlignment="1" applyProtection="1">
      <alignment horizontal="center" vertical="center" shrinkToFit="1"/>
    </xf>
    <xf numFmtId="49" fontId="2" fillId="0" borderId="43" xfId="0" applyNumberFormat="1" applyFont="1" applyBorder="1" applyAlignment="1" applyProtection="1">
      <alignment horizontal="left" vertical="center" shrinkToFit="1"/>
    </xf>
    <xf numFmtId="49" fontId="2" fillId="0" borderId="39" xfId="0" applyNumberFormat="1" applyFont="1" applyBorder="1" applyAlignment="1" applyProtection="1">
      <alignment horizontal="left" vertical="center" shrinkToFit="1"/>
    </xf>
    <xf numFmtId="49" fontId="2" fillId="0" borderId="39" xfId="0" applyNumberFormat="1" applyFont="1" applyFill="1" applyBorder="1" applyAlignment="1" applyProtection="1">
      <alignment horizontal="center" vertical="center" shrinkToFit="1"/>
    </xf>
    <xf numFmtId="49" fontId="2" fillId="0" borderId="0" xfId="0" applyNumberFormat="1" applyFont="1" applyAlignment="1" applyProtection="1">
      <alignment horizontal="left" vertical="center"/>
    </xf>
    <xf numFmtId="49" fontId="2" fillId="0" borderId="0" xfId="0" applyNumberFormat="1" applyFont="1" applyAlignment="1" applyProtection="1">
      <alignment vertical="center" shrinkToFit="1"/>
    </xf>
    <xf numFmtId="49" fontId="2" fillId="0" borderId="1" xfId="0" applyNumberFormat="1" applyFont="1" applyBorder="1" applyAlignment="1" applyProtection="1">
      <alignment vertical="center" shrinkToFit="1"/>
    </xf>
    <xf numFmtId="49" fontId="2" fillId="0" borderId="42" xfId="0" applyNumberFormat="1" applyFont="1" applyBorder="1" applyAlignment="1" applyProtection="1">
      <alignment vertical="center"/>
    </xf>
    <xf numFmtId="0" fontId="3" fillId="0" borderId="0" xfId="0" applyNumberFormat="1" applyFont="1" applyBorder="1" applyAlignment="1" applyProtection="1">
      <alignment horizontal="left" vertical="center" shrinkToFit="1"/>
    </xf>
    <xf numFmtId="49" fontId="3" fillId="0" borderId="0" xfId="0" applyNumberFormat="1" applyFont="1" applyBorder="1" applyAlignment="1" applyProtection="1">
      <alignment horizontal="left" vertical="center" shrinkToFit="1"/>
    </xf>
    <xf numFmtId="49" fontId="3" fillId="0" borderId="0" xfId="0" applyNumberFormat="1" applyFont="1" applyBorder="1" applyAlignment="1" applyProtection="1">
      <alignment horizontal="center" vertical="center" shrinkToFit="1"/>
    </xf>
    <xf numFmtId="49" fontId="7" fillId="0" borderId="0" xfId="0" applyNumberFormat="1" applyFont="1" applyBorder="1" applyAlignment="1" applyProtection="1">
      <alignment horizontal="left" vertical="center" shrinkToFit="1"/>
    </xf>
    <xf numFmtId="179" fontId="2" fillId="3" borderId="0" xfId="0" applyNumberFormat="1" applyFont="1" applyFill="1" applyBorder="1" applyAlignment="1" applyProtection="1">
      <alignment horizontal="right" vertical="center" shrinkToFit="1"/>
    </xf>
    <xf numFmtId="178" fontId="2" fillId="3" borderId="0" xfId="0" applyNumberFormat="1" applyFont="1" applyFill="1" applyBorder="1" applyAlignment="1" applyProtection="1">
      <alignment vertical="center" shrinkToFit="1"/>
    </xf>
    <xf numFmtId="178" fontId="2" fillId="3" borderId="0" xfId="0" applyNumberFormat="1" applyFont="1" applyFill="1" applyBorder="1" applyAlignment="1" applyProtection="1">
      <alignment horizontal="right" vertical="center" shrinkToFit="1"/>
    </xf>
    <xf numFmtId="177" fontId="2" fillId="3" borderId="0" xfId="0" applyNumberFormat="1" applyFont="1" applyFill="1" applyBorder="1" applyAlignment="1" applyProtection="1">
      <alignment horizontal="right" vertical="center" shrinkToFit="1"/>
    </xf>
    <xf numFmtId="0" fontId="2" fillId="0" borderId="0" xfId="0" applyFont="1" applyFill="1" applyBorder="1" applyAlignment="1" applyProtection="1">
      <alignment horizontal="left" vertical="center" shrinkToFit="1"/>
    </xf>
    <xf numFmtId="0" fontId="7" fillId="0" borderId="0" xfId="0" applyFont="1" applyFill="1" applyBorder="1" applyAlignment="1" applyProtection="1">
      <alignment horizontal="left" vertical="center" shrinkToFit="1"/>
    </xf>
    <xf numFmtId="180" fontId="2" fillId="3" borderId="0" xfId="0" applyNumberFormat="1" applyFont="1" applyFill="1" applyBorder="1" applyAlignment="1" applyProtection="1">
      <alignment horizontal="right" vertical="center" shrinkToFit="1"/>
    </xf>
    <xf numFmtId="0" fontId="8" fillId="0" borderId="0" xfId="0" applyFont="1" applyFill="1" applyBorder="1" applyAlignment="1" applyProtection="1">
      <alignment horizontal="left" vertical="center" shrinkToFit="1"/>
    </xf>
    <xf numFmtId="49" fontId="2" fillId="3" borderId="0" xfId="0" applyNumberFormat="1" applyFont="1" applyFill="1" applyBorder="1" applyAlignment="1" applyProtection="1">
      <alignment vertical="center" shrinkToFit="1"/>
    </xf>
    <xf numFmtId="0" fontId="2" fillId="3" borderId="0" xfId="0" applyFont="1" applyFill="1" applyBorder="1" applyAlignment="1" applyProtection="1">
      <alignment vertical="center" shrinkToFit="1"/>
    </xf>
    <xf numFmtId="49" fontId="7" fillId="0" borderId="0" xfId="0" applyNumberFormat="1" applyFont="1" applyBorder="1" applyAlignment="1" applyProtection="1">
      <alignment vertical="center" shrinkToFit="1"/>
    </xf>
    <xf numFmtId="49" fontId="2" fillId="0" borderId="0" xfId="0" applyNumberFormat="1" applyFont="1" applyFill="1" applyBorder="1" applyAlignment="1" applyProtection="1">
      <alignment horizontal="left" vertical="center"/>
    </xf>
    <xf numFmtId="49" fontId="7" fillId="0" borderId="0" xfId="0" applyNumberFormat="1" applyFont="1" applyFill="1" applyBorder="1" applyAlignment="1" applyProtection="1">
      <alignment horizontal="left" vertical="center" shrinkToFit="1"/>
    </xf>
    <xf numFmtId="49" fontId="7" fillId="0" borderId="0" xfId="0" applyNumberFormat="1" applyFont="1" applyFill="1" applyBorder="1" applyAlignment="1" applyProtection="1">
      <alignment vertical="center" shrinkToFit="1"/>
    </xf>
    <xf numFmtId="177" fontId="2" fillId="0" borderId="0" xfId="0" applyNumberFormat="1" applyFont="1" applyFill="1" applyBorder="1" applyAlignment="1" applyProtection="1">
      <alignment horizontal="right" vertical="center" shrinkToFit="1"/>
    </xf>
    <xf numFmtId="176" fontId="2" fillId="0" borderId="0" xfId="0" applyNumberFormat="1" applyFont="1" applyFill="1" applyBorder="1" applyAlignment="1" applyProtection="1">
      <alignment horizontal="center" vertical="center" shrinkToFit="1"/>
    </xf>
    <xf numFmtId="176" fontId="2" fillId="0" borderId="0" xfId="0" applyNumberFormat="1" applyFont="1" applyBorder="1" applyAlignment="1" applyProtection="1">
      <alignment horizontal="center" vertical="center" shrinkToFit="1"/>
    </xf>
    <xf numFmtId="49" fontId="2" fillId="0" borderId="0" xfId="0" applyNumberFormat="1" applyFont="1" applyBorder="1" applyAlignment="1" applyProtection="1">
      <alignment horizontal="left" vertical="center"/>
    </xf>
    <xf numFmtId="49" fontId="2" fillId="0" borderId="0" xfId="0" applyNumberFormat="1" applyFont="1" applyBorder="1" applyProtection="1">
      <alignment vertical="center"/>
    </xf>
    <xf numFmtId="49" fontId="2" fillId="3" borderId="2" xfId="0" quotePrefix="1" applyNumberFormat="1" applyFont="1" applyFill="1" applyBorder="1" applyAlignment="1" applyProtection="1">
      <alignment horizontal="center" vertical="center" shrinkToFit="1"/>
    </xf>
    <xf numFmtId="49" fontId="2" fillId="0" borderId="41" xfId="0" applyNumberFormat="1" applyFont="1" applyBorder="1" applyAlignment="1" applyProtection="1">
      <alignment vertical="center" shrinkToFit="1"/>
    </xf>
    <xf numFmtId="0" fontId="2" fillId="3" borderId="0" xfId="0" applyNumberFormat="1" applyFont="1" applyFill="1" applyBorder="1" applyAlignment="1" applyProtection="1">
      <alignment horizontal="right" vertical="center" shrinkToFit="1"/>
    </xf>
    <xf numFmtId="0" fontId="2" fillId="3" borderId="0" xfId="0" applyNumberFormat="1" applyFont="1" applyFill="1" applyBorder="1" applyAlignment="1" applyProtection="1">
      <alignment horizontal="right" vertical="center" shrinkToFit="1"/>
      <protection locked="0"/>
    </xf>
    <xf numFmtId="49" fontId="2" fillId="0" borderId="50" xfId="0" applyNumberFormat="1" applyFont="1" applyBorder="1" applyAlignment="1" applyProtection="1">
      <alignment vertical="center"/>
    </xf>
    <xf numFmtId="49" fontId="2" fillId="0" borderId="0" xfId="0" applyNumberFormat="1" applyFont="1" applyAlignment="1" applyProtection="1">
      <alignment vertical="center" shrinkToFit="1"/>
    </xf>
    <xf numFmtId="49" fontId="2" fillId="0" borderId="21" xfId="0" applyNumberFormat="1" applyFont="1" applyBorder="1" applyAlignment="1" applyProtection="1">
      <alignment vertical="center" shrinkToFit="1"/>
    </xf>
    <xf numFmtId="49" fontId="2" fillId="0" borderId="59" xfId="0" applyNumberFormat="1" applyFont="1" applyBorder="1" applyAlignment="1" applyProtection="1">
      <alignment vertical="center"/>
    </xf>
    <xf numFmtId="49" fontId="2" fillId="0" borderId="59" xfId="0" applyNumberFormat="1" applyFont="1" applyBorder="1" applyAlignment="1" applyProtection="1">
      <alignment vertical="center" shrinkToFit="1"/>
    </xf>
    <xf numFmtId="49" fontId="2" fillId="0" borderId="50" xfId="0" applyNumberFormat="1" applyFont="1" applyBorder="1" applyAlignment="1" applyProtection="1">
      <alignment vertical="center" shrinkToFit="1"/>
    </xf>
    <xf numFmtId="49" fontId="2" fillId="0" borderId="0" xfId="0" applyNumberFormat="1" applyFont="1" applyBorder="1" applyAlignment="1" applyProtection="1">
      <alignment vertical="center"/>
    </xf>
    <xf numFmtId="49" fontId="2" fillId="0" borderId="0" xfId="0" applyNumberFormat="1" applyFont="1" applyBorder="1" applyAlignment="1" applyProtection="1">
      <alignment horizontal="center" vertical="center" shrinkToFit="1"/>
    </xf>
    <xf numFmtId="49" fontId="2" fillId="3" borderId="2" xfId="0" applyNumberFormat="1" applyFont="1" applyFill="1" applyBorder="1" applyAlignment="1" applyProtection="1">
      <alignment horizontal="center" vertical="center" shrinkToFit="1"/>
      <protection locked="0"/>
    </xf>
    <xf numFmtId="49" fontId="2" fillId="0" borderId="21" xfId="0" applyNumberFormat="1" applyFont="1" applyBorder="1" applyAlignment="1" applyProtection="1">
      <alignment horizontal="left" vertical="center" shrinkToFit="1"/>
    </xf>
    <xf numFmtId="49" fontId="2" fillId="0" borderId="14" xfId="0" applyNumberFormat="1" applyFont="1" applyBorder="1" applyAlignment="1" applyProtection="1">
      <alignment horizontal="center" vertical="center" shrinkToFit="1"/>
    </xf>
    <xf numFmtId="49" fontId="2" fillId="0" borderId="15" xfId="0" applyNumberFormat="1" applyFont="1" applyBorder="1" applyAlignment="1" applyProtection="1">
      <alignment horizontal="center" vertical="center" shrinkToFit="1"/>
    </xf>
    <xf numFmtId="49" fontId="2" fillId="3" borderId="32" xfId="0" applyNumberFormat="1" applyFont="1" applyFill="1" applyBorder="1" applyAlignment="1" applyProtection="1">
      <alignment horizontal="center" vertical="center" shrinkToFit="1"/>
      <protection locked="0"/>
    </xf>
    <xf numFmtId="49" fontId="2" fillId="2" borderId="3" xfId="0" applyNumberFormat="1" applyFont="1" applyFill="1" applyBorder="1" applyAlignment="1" applyProtection="1">
      <alignment horizontal="center" vertical="center" shrinkToFit="1"/>
    </xf>
    <xf numFmtId="49" fontId="2" fillId="2" borderId="32" xfId="0" applyNumberFormat="1" applyFont="1" applyFill="1" applyBorder="1" applyAlignment="1" applyProtection="1">
      <alignment horizontal="center" vertical="center" shrinkToFit="1"/>
    </xf>
    <xf numFmtId="0" fontId="3" fillId="0" borderId="0" xfId="0" applyNumberFormat="1" applyFont="1" applyAlignment="1" applyProtection="1">
      <alignment horizontal="left" vertical="center" shrinkToFit="1"/>
    </xf>
    <xf numFmtId="49" fontId="2" fillId="0" borderId="0" xfId="0" applyNumberFormat="1" applyFont="1" applyBorder="1" applyAlignment="1" applyProtection="1">
      <alignment horizontal="left" vertical="center" shrinkToFit="1"/>
    </xf>
    <xf numFmtId="49" fontId="2" fillId="0" borderId="0" xfId="0" applyNumberFormat="1" applyFont="1" applyAlignment="1" applyProtection="1">
      <alignment horizontal="right" vertical="center" shrinkToFit="1"/>
    </xf>
    <xf numFmtId="49" fontId="2" fillId="2" borderId="10" xfId="0" applyNumberFormat="1" applyFont="1" applyFill="1" applyBorder="1" applyAlignment="1" applyProtection="1">
      <alignment horizontal="center" vertical="center" shrinkToFit="1"/>
    </xf>
    <xf numFmtId="49" fontId="2" fillId="0" borderId="42" xfId="0" applyNumberFormat="1" applyFont="1" applyFill="1" applyBorder="1" applyAlignment="1" applyProtection="1">
      <alignment horizontal="center" vertical="center" shrinkToFit="1"/>
    </xf>
    <xf numFmtId="49" fontId="2" fillId="0" borderId="56" xfId="0" applyNumberFormat="1" applyFont="1" applyBorder="1" applyAlignment="1" applyProtection="1">
      <alignment vertical="center"/>
    </xf>
    <xf numFmtId="49" fontId="2" fillId="0" borderId="30" xfId="0" applyNumberFormat="1" applyFont="1" applyBorder="1" applyAlignment="1" applyProtection="1">
      <alignment vertical="center"/>
    </xf>
    <xf numFmtId="49" fontId="2" fillId="0" borderId="57" xfId="0" applyNumberFormat="1" applyFont="1" applyBorder="1" applyAlignment="1" applyProtection="1">
      <alignment vertical="center"/>
    </xf>
    <xf numFmtId="49" fontId="2" fillId="0" borderId="1" xfId="0" applyNumberFormat="1" applyFont="1" applyBorder="1" applyAlignment="1" applyProtection="1">
      <alignment vertical="center"/>
    </xf>
    <xf numFmtId="49" fontId="2" fillId="0" borderId="51" xfId="0" applyNumberFormat="1" applyFont="1" applyBorder="1" applyAlignment="1" applyProtection="1">
      <alignment vertical="center"/>
    </xf>
    <xf numFmtId="49" fontId="2" fillId="0" borderId="53" xfId="0" applyNumberFormat="1" applyFont="1" applyBorder="1" applyAlignment="1" applyProtection="1">
      <alignment vertical="center"/>
    </xf>
    <xf numFmtId="49" fontId="2" fillId="0" borderId="50" xfId="0" applyNumberFormat="1" applyFont="1" applyBorder="1" applyAlignment="1" applyProtection="1">
      <alignment vertical="center"/>
    </xf>
    <xf numFmtId="49" fontId="2" fillId="0" borderId="74" xfId="0" applyNumberFormat="1" applyFont="1" applyBorder="1" applyAlignment="1" applyProtection="1">
      <alignment vertical="center"/>
    </xf>
    <xf numFmtId="49" fontId="2" fillId="0" borderId="77" xfId="0" applyNumberFormat="1" applyFont="1" applyBorder="1" applyAlignment="1" applyProtection="1">
      <alignment vertical="center"/>
    </xf>
    <xf numFmtId="49" fontId="2" fillId="0" borderId="0" xfId="0" applyNumberFormat="1" applyFont="1" applyBorder="1" applyAlignment="1" applyProtection="1">
      <alignment vertical="center"/>
    </xf>
    <xf numFmtId="49" fontId="2" fillId="0" borderId="50" xfId="0" applyNumberFormat="1" applyFont="1" applyBorder="1" applyAlignment="1" applyProtection="1">
      <alignment vertical="center" shrinkToFit="1"/>
    </xf>
    <xf numFmtId="0" fontId="0" fillId="0" borderId="0" xfId="0" applyNumberFormat="1">
      <alignment vertical="center"/>
    </xf>
    <xf numFmtId="49" fontId="2" fillId="4" borderId="23" xfId="0" applyNumberFormat="1" applyFont="1" applyFill="1" applyBorder="1" applyAlignment="1" applyProtection="1">
      <alignment horizontal="left" vertical="center" shrinkToFit="1"/>
    </xf>
    <xf numFmtId="0" fontId="2" fillId="4" borderId="7" xfId="0" applyNumberFormat="1" applyFont="1" applyFill="1" applyBorder="1" applyAlignment="1" applyProtection="1">
      <alignment vertical="center" shrinkToFit="1"/>
    </xf>
    <xf numFmtId="0" fontId="2" fillId="4" borderId="7" xfId="0" applyNumberFormat="1" applyFont="1" applyFill="1" applyBorder="1" applyAlignment="1" applyProtection="1">
      <alignment horizontal="right" vertical="center" shrinkToFit="1"/>
    </xf>
    <xf numFmtId="49" fontId="2" fillId="4" borderId="11" xfId="0" applyNumberFormat="1" applyFont="1" applyFill="1" applyBorder="1" applyAlignment="1" applyProtection="1">
      <alignment vertical="center" shrinkToFit="1"/>
    </xf>
    <xf numFmtId="49" fontId="2" fillId="0" borderId="3" xfId="0" applyNumberFormat="1" applyFont="1" applyFill="1" applyBorder="1" applyAlignment="1" applyProtection="1">
      <alignment vertical="center"/>
    </xf>
    <xf numFmtId="49" fontId="2" fillId="0" borderId="52" xfId="0" applyNumberFormat="1" applyFont="1" applyBorder="1" applyAlignment="1" applyProtection="1">
      <alignment vertical="center"/>
    </xf>
    <xf numFmtId="49" fontId="2" fillId="0" borderId="69" xfId="0" applyNumberFormat="1" applyFont="1" applyBorder="1" applyAlignment="1" applyProtection="1">
      <alignment vertical="center"/>
    </xf>
    <xf numFmtId="49" fontId="2" fillId="0" borderId="50" xfId="0" applyNumberFormat="1" applyFont="1" applyBorder="1" applyAlignment="1" applyProtection="1">
      <alignment horizontal="left" vertical="center"/>
    </xf>
    <xf numFmtId="49" fontId="2" fillId="0" borderId="56" xfId="0" applyNumberFormat="1" applyFont="1" applyBorder="1" applyAlignment="1" applyProtection="1">
      <alignment vertical="center"/>
    </xf>
    <xf numFmtId="49" fontId="2" fillId="0" borderId="30" xfId="0" applyNumberFormat="1" applyFont="1" applyBorder="1" applyAlignment="1" applyProtection="1">
      <alignment vertical="center"/>
    </xf>
    <xf numFmtId="49" fontId="2" fillId="0" borderId="57" xfId="0" applyNumberFormat="1" applyFont="1" applyBorder="1" applyAlignment="1" applyProtection="1">
      <alignment vertical="center"/>
    </xf>
    <xf numFmtId="49" fontId="2" fillId="0" borderId="1" xfId="0" applyNumberFormat="1" applyFont="1" applyBorder="1" applyAlignment="1" applyProtection="1">
      <alignment vertical="center"/>
    </xf>
    <xf numFmtId="49" fontId="2" fillId="0" borderId="54" xfId="0" applyNumberFormat="1" applyFont="1" applyBorder="1" applyAlignment="1" applyProtection="1">
      <alignment vertical="center"/>
    </xf>
    <xf numFmtId="49" fontId="2" fillId="0" borderId="55" xfId="0" applyNumberFormat="1" applyFont="1" applyBorder="1" applyAlignment="1" applyProtection="1">
      <alignment vertical="center"/>
    </xf>
    <xf numFmtId="49" fontId="2" fillId="0" borderId="76" xfId="0" applyNumberFormat="1" applyFont="1" applyBorder="1" applyAlignment="1" applyProtection="1">
      <alignment vertical="center"/>
    </xf>
    <xf numFmtId="49" fontId="2" fillId="0" borderId="50" xfId="0" applyNumberFormat="1" applyFont="1" applyBorder="1" applyAlignment="1" applyProtection="1">
      <alignment vertical="center"/>
    </xf>
    <xf numFmtId="49" fontId="2" fillId="0" borderId="60" xfId="0" applyNumberFormat="1" applyFont="1" applyBorder="1" applyAlignment="1" applyProtection="1">
      <alignment vertical="center"/>
    </xf>
    <xf numFmtId="49" fontId="2" fillId="0" borderId="74" xfId="0" applyNumberFormat="1" applyFont="1" applyBorder="1" applyAlignment="1" applyProtection="1">
      <alignment vertical="center"/>
    </xf>
    <xf numFmtId="49" fontId="2" fillId="0" borderId="77" xfId="0" applyNumberFormat="1" applyFont="1" applyBorder="1" applyAlignment="1" applyProtection="1">
      <alignment vertical="center"/>
    </xf>
    <xf numFmtId="49" fontId="2" fillId="0" borderId="51" xfId="0" applyNumberFormat="1" applyFont="1" applyBorder="1" applyAlignment="1" applyProtection="1">
      <alignment vertical="center"/>
    </xf>
    <xf numFmtId="49" fontId="2" fillId="0" borderId="53" xfId="0" applyNumberFormat="1" applyFont="1" applyBorder="1" applyAlignment="1" applyProtection="1">
      <alignment vertical="center"/>
    </xf>
    <xf numFmtId="49" fontId="2" fillId="0" borderId="63" xfId="0" applyNumberFormat="1" applyFont="1" applyBorder="1" applyAlignment="1" applyProtection="1">
      <alignment vertical="center"/>
    </xf>
    <xf numFmtId="49" fontId="2" fillId="0" borderId="72" xfId="0" applyNumberFormat="1" applyFont="1" applyBorder="1" applyAlignment="1" applyProtection="1">
      <alignment vertical="center"/>
    </xf>
    <xf numFmtId="49" fontId="2" fillId="0" borderId="73" xfId="0" applyNumberFormat="1" applyFont="1" applyBorder="1" applyAlignment="1" applyProtection="1">
      <alignment vertical="center"/>
    </xf>
    <xf numFmtId="49" fontId="2" fillId="0" borderId="79" xfId="0" applyNumberFormat="1" applyFont="1" applyBorder="1" applyAlignment="1" applyProtection="1">
      <alignment vertical="center"/>
    </xf>
    <xf numFmtId="49" fontId="2" fillId="0" borderId="68" xfId="0" applyNumberFormat="1" applyFont="1" applyBorder="1" applyAlignment="1" applyProtection="1">
      <alignment vertical="center"/>
    </xf>
    <xf numFmtId="49" fontId="2" fillId="0" borderId="50" xfId="0" applyNumberFormat="1" applyFont="1" applyBorder="1" applyAlignment="1" applyProtection="1">
      <alignment horizontal="left" vertical="center" shrinkToFit="1"/>
    </xf>
    <xf numFmtId="49" fontId="2" fillId="0" borderId="60" xfId="0" applyNumberFormat="1" applyFont="1" applyBorder="1" applyAlignment="1" applyProtection="1">
      <alignment horizontal="left" vertical="center" shrinkToFit="1"/>
    </xf>
    <xf numFmtId="49" fontId="2" fillId="0" borderId="67" xfId="0" applyNumberFormat="1" applyFont="1" applyBorder="1" applyAlignment="1" applyProtection="1">
      <alignment vertical="center"/>
    </xf>
    <xf numFmtId="49" fontId="2" fillId="0" borderId="21" xfId="0" applyNumberFormat="1" applyFont="1" applyBorder="1" applyAlignment="1" applyProtection="1">
      <alignment vertical="center" shrinkToFit="1"/>
    </xf>
    <xf numFmtId="49" fontId="2" fillId="0" borderId="52" xfId="0" applyNumberFormat="1" applyFont="1" applyBorder="1" applyAlignment="1" applyProtection="1">
      <alignment vertical="center" shrinkToFit="1"/>
    </xf>
    <xf numFmtId="49" fontId="2" fillId="0" borderId="69" xfId="0" applyNumberFormat="1" applyFont="1" applyBorder="1" applyAlignment="1" applyProtection="1">
      <alignment vertical="center" shrinkToFit="1"/>
    </xf>
    <xf numFmtId="49" fontId="2" fillId="0" borderId="61" xfId="0" applyNumberFormat="1" applyFont="1" applyBorder="1" applyAlignment="1" applyProtection="1">
      <alignment vertical="center"/>
    </xf>
    <xf numFmtId="49" fontId="2" fillId="0" borderId="64" xfId="0" applyNumberFormat="1" applyFont="1" applyBorder="1" applyAlignment="1" applyProtection="1">
      <alignment vertical="center"/>
    </xf>
    <xf numFmtId="49" fontId="2" fillId="0" borderId="62" xfId="0" applyNumberFormat="1" applyFont="1" applyBorder="1" applyAlignment="1" applyProtection="1">
      <alignment vertical="center"/>
    </xf>
    <xf numFmtId="49" fontId="2" fillId="0" borderId="71" xfId="0" applyNumberFormat="1" applyFont="1" applyBorder="1" applyAlignment="1" applyProtection="1">
      <alignment vertical="center"/>
    </xf>
    <xf numFmtId="49" fontId="2" fillId="0" borderId="0" xfId="0" applyNumberFormat="1" applyFont="1" applyBorder="1" applyAlignment="1" applyProtection="1">
      <alignment vertical="center"/>
    </xf>
    <xf numFmtId="49" fontId="2" fillId="0" borderId="59" xfId="0" applyNumberFormat="1" applyFont="1" applyBorder="1" applyAlignment="1" applyProtection="1">
      <alignment vertical="center"/>
    </xf>
    <xf numFmtId="49" fontId="2" fillId="0" borderId="53" xfId="0" applyNumberFormat="1" applyFont="1" applyBorder="1" applyAlignment="1" applyProtection="1">
      <alignment vertical="center" shrinkToFit="1"/>
    </xf>
    <xf numFmtId="49" fontId="2" fillId="0" borderId="68" xfId="0" applyNumberFormat="1" applyFont="1" applyBorder="1" applyAlignment="1" applyProtection="1">
      <alignment vertical="center" shrinkToFit="1"/>
    </xf>
    <xf numFmtId="49" fontId="2" fillId="0" borderId="70" xfId="0" applyNumberFormat="1" applyFont="1" applyBorder="1" applyAlignment="1" applyProtection="1">
      <alignment vertical="center"/>
    </xf>
    <xf numFmtId="49" fontId="2" fillId="0" borderId="14" xfId="0" applyNumberFormat="1" applyFont="1" applyBorder="1" applyAlignment="1" applyProtection="1">
      <alignment vertical="center"/>
    </xf>
    <xf numFmtId="49" fontId="2" fillId="0" borderId="59" xfId="0" applyNumberFormat="1" applyFont="1" applyBorder="1" applyAlignment="1" applyProtection="1">
      <alignment vertical="center" shrinkToFit="1"/>
    </xf>
    <xf numFmtId="49" fontId="2" fillId="0" borderId="71" xfId="0" applyNumberFormat="1" applyFont="1" applyBorder="1" applyAlignment="1" applyProtection="1">
      <alignment vertical="center" shrinkToFit="1"/>
    </xf>
    <xf numFmtId="49" fontId="2" fillId="0" borderId="0" xfId="0" applyNumberFormat="1" applyFont="1" applyAlignment="1" applyProtection="1">
      <alignment vertical="center" shrinkToFit="1"/>
    </xf>
    <xf numFmtId="49" fontId="2" fillId="0" borderId="17" xfId="0" applyNumberFormat="1" applyFont="1" applyBorder="1" applyAlignment="1" applyProtection="1">
      <alignment vertical="center" shrinkToFit="1"/>
    </xf>
    <xf numFmtId="49" fontId="2" fillId="0" borderId="62" xfId="0" applyNumberFormat="1" applyFont="1" applyBorder="1" applyAlignment="1" applyProtection="1">
      <alignment vertical="center" shrinkToFit="1"/>
    </xf>
    <xf numFmtId="49" fontId="2" fillId="0" borderId="64" xfId="0" applyNumberFormat="1" applyFont="1" applyBorder="1" applyAlignment="1" applyProtection="1">
      <alignment vertical="center" shrinkToFit="1"/>
    </xf>
    <xf numFmtId="49" fontId="2" fillId="0" borderId="50" xfId="0" applyNumberFormat="1" applyFont="1" applyBorder="1" applyAlignment="1" applyProtection="1">
      <alignment vertical="center" shrinkToFit="1"/>
    </xf>
    <xf numFmtId="49" fontId="7" fillId="0" borderId="0" xfId="0" applyNumberFormat="1" applyFont="1" applyBorder="1" applyAlignment="1" applyProtection="1">
      <alignment horizontal="right" vertical="center" shrinkToFit="1"/>
    </xf>
    <xf numFmtId="0" fontId="2" fillId="0" borderId="0" xfId="0" applyNumberFormat="1" applyFont="1" applyBorder="1" applyAlignment="1" applyProtection="1">
      <alignment horizontal="left" vertical="center" shrinkToFit="1"/>
    </xf>
    <xf numFmtId="49" fontId="2" fillId="3" borderId="0" xfId="0" applyNumberFormat="1" applyFont="1" applyFill="1" applyBorder="1" applyAlignment="1" applyProtection="1">
      <alignment horizontal="center" vertical="center" shrinkToFit="1"/>
    </xf>
    <xf numFmtId="49" fontId="2" fillId="0" borderId="0" xfId="0" applyNumberFormat="1" applyFont="1" applyBorder="1" applyAlignment="1" applyProtection="1">
      <alignment horizontal="center" vertical="center" shrinkToFit="1"/>
    </xf>
    <xf numFmtId="49" fontId="2" fillId="3" borderId="2" xfId="0" applyNumberFormat="1" applyFont="1" applyFill="1" applyBorder="1" applyAlignment="1" applyProtection="1">
      <alignment horizontal="center" vertical="center" shrinkToFit="1"/>
      <protection locked="0"/>
    </xf>
    <xf numFmtId="49" fontId="2" fillId="3" borderId="12" xfId="0" applyNumberFormat="1" applyFont="1" applyFill="1" applyBorder="1" applyAlignment="1" applyProtection="1">
      <alignment horizontal="center" vertical="center" shrinkToFit="1"/>
      <protection locked="0"/>
    </xf>
    <xf numFmtId="49" fontId="2" fillId="3" borderId="39" xfId="0" applyNumberFormat="1" applyFont="1" applyFill="1" applyBorder="1" applyAlignment="1" applyProtection="1">
      <alignment horizontal="center" vertical="center" shrinkToFit="1"/>
      <protection locked="0"/>
    </xf>
    <xf numFmtId="49" fontId="2" fillId="3" borderId="31" xfId="0" applyNumberFormat="1" applyFont="1" applyFill="1" applyBorder="1" applyAlignment="1" applyProtection="1">
      <alignment horizontal="center" vertical="center" shrinkToFit="1"/>
      <protection locked="0"/>
    </xf>
    <xf numFmtId="49" fontId="2" fillId="0" borderId="21" xfId="0" applyNumberFormat="1" applyFont="1" applyBorder="1" applyAlignment="1" applyProtection="1">
      <alignment horizontal="left" vertical="center" shrinkToFit="1"/>
    </xf>
    <xf numFmtId="49" fontId="2" fillId="0" borderId="14" xfId="0" applyNumberFormat="1" applyFont="1" applyBorder="1" applyAlignment="1" applyProtection="1">
      <alignment horizontal="center" vertical="center" shrinkToFit="1"/>
    </xf>
    <xf numFmtId="49" fontId="2" fillId="0" borderId="15" xfId="0" applyNumberFormat="1" applyFont="1" applyBorder="1" applyAlignment="1" applyProtection="1">
      <alignment horizontal="center" vertical="center" shrinkToFit="1"/>
    </xf>
    <xf numFmtId="49" fontId="2" fillId="3" borderId="3" xfId="0" applyNumberFormat="1" applyFont="1" applyFill="1" applyBorder="1" applyAlignment="1" applyProtection="1">
      <alignment horizontal="center" vertical="center" shrinkToFit="1"/>
      <protection locked="0"/>
    </xf>
    <xf numFmtId="49" fontId="2" fillId="3" borderId="32" xfId="0" applyNumberFormat="1" applyFont="1" applyFill="1" applyBorder="1" applyAlignment="1" applyProtection="1">
      <alignment horizontal="center" vertical="center" shrinkToFit="1"/>
      <protection locked="0"/>
    </xf>
    <xf numFmtId="49" fontId="2" fillId="3" borderId="30" xfId="0" applyNumberFormat="1" applyFont="1" applyFill="1" applyBorder="1" applyAlignment="1" applyProtection="1">
      <alignment horizontal="center" vertical="center" shrinkToFit="1"/>
      <protection locked="0"/>
    </xf>
    <xf numFmtId="49" fontId="2" fillId="3" borderId="34" xfId="0" applyNumberFormat="1" applyFont="1" applyFill="1" applyBorder="1" applyAlignment="1" applyProtection="1">
      <alignment horizontal="center" vertical="center" shrinkToFit="1"/>
      <protection locked="0"/>
    </xf>
    <xf numFmtId="49" fontId="2" fillId="2" borderId="3" xfId="0" applyNumberFormat="1" applyFont="1" applyFill="1" applyBorder="1" applyAlignment="1" applyProtection="1">
      <alignment horizontal="center" vertical="center" shrinkToFit="1"/>
    </xf>
    <xf numFmtId="49" fontId="2" fillId="2" borderId="32" xfId="0" applyNumberFormat="1" applyFont="1" applyFill="1" applyBorder="1" applyAlignment="1" applyProtection="1">
      <alignment horizontal="center" vertical="center" shrinkToFit="1"/>
    </xf>
    <xf numFmtId="176" fontId="2" fillId="3" borderId="2" xfId="0" applyNumberFormat="1" applyFont="1" applyFill="1" applyBorder="1" applyAlignment="1" applyProtection="1">
      <alignment horizontal="center" vertical="center" shrinkToFit="1"/>
      <protection locked="0"/>
    </xf>
    <xf numFmtId="176" fontId="2" fillId="3" borderId="12" xfId="0" applyNumberFormat="1" applyFont="1" applyFill="1" applyBorder="1" applyAlignment="1" applyProtection="1">
      <alignment horizontal="center" vertical="center" shrinkToFit="1"/>
      <protection locked="0"/>
    </xf>
    <xf numFmtId="0" fontId="3" fillId="0" borderId="0" xfId="0" applyNumberFormat="1" applyFont="1" applyAlignment="1" applyProtection="1">
      <alignment horizontal="left" vertical="center" shrinkToFit="1"/>
    </xf>
    <xf numFmtId="49" fontId="2" fillId="0" borderId="0" xfId="0" applyNumberFormat="1" applyFont="1" applyBorder="1" applyAlignment="1" applyProtection="1">
      <alignment horizontal="right" vertical="center" shrinkToFit="1"/>
    </xf>
    <xf numFmtId="49" fontId="2" fillId="3" borderId="0" xfId="0" applyNumberFormat="1" applyFont="1" applyFill="1" applyBorder="1" applyAlignment="1" applyProtection="1">
      <alignment horizontal="left" vertical="center" shrinkToFit="1"/>
      <protection locked="0"/>
    </xf>
    <xf numFmtId="49" fontId="2" fillId="3" borderId="21" xfId="0" applyNumberFormat="1" applyFont="1" applyFill="1" applyBorder="1" applyAlignment="1" applyProtection="1">
      <alignment horizontal="center" vertical="center" shrinkToFit="1"/>
      <protection locked="0"/>
    </xf>
    <xf numFmtId="49" fontId="2" fillId="3" borderId="20" xfId="0" applyNumberFormat="1" applyFont="1" applyFill="1" applyBorder="1" applyAlignment="1" applyProtection="1">
      <alignment horizontal="center" vertical="center" shrinkToFit="1"/>
      <protection locked="0"/>
    </xf>
    <xf numFmtId="176" fontId="2" fillId="3" borderId="39" xfId="0" applyNumberFormat="1" applyFont="1" applyFill="1" applyBorder="1" applyAlignment="1" applyProtection="1">
      <alignment horizontal="center" vertical="center" shrinkToFit="1"/>
      <protection locked="0"/>
    </xf>
    <xf numFmtId="176" fontId="2" fillId="3" borderId="31" xfId="0" applyNumberFormat="1" applyFont="1" applyFill="1" applyBorder="1" applyAlignment="1" applyProtection="1">
      <alignment horizontal="center" vertical="center" shrinkToFit="1"/>
      <protection locked="0"/>
    </xf>
    <xf numFmtId="0" fontId="2" fillId="3" borderId="7" xfId="0" applyNumberFormat="1" applyFont="1" applyFill="1" applyBorder="1" applyAlignment="1" applyProtection="1">
      <alignment horizontal="center" vertical="center" shrinkToFit="1"/>
      <protection locked="0"/>
    </xf>
    <xf numFmtId="0" fontId="2" fillId="3" borderId="11" xfId="0" applyNumberFormat="1" applyFont="1" applyFill="1" applyBorder="1" applyAlignment="1" applyProtection="1">
      <alignment horizontal="center" vertical="center" shrinkToFit="1"/>
      <protection locked="0"/>
    </xf>
    <xf numFmtId="49" fontId="2" fillId="3" borderId="7" xfId="0" applyNumberFormat="1" applyFont="1" applyFill="1" applyBorder="1" applyAlignment="1" applyProtection="1">
      <alignment horizontal="center" vertical="center" shrinkToFit="1"/>
      <protection locked="0"/>
    </xf>
    <xf numFmtId="49" fontId="2" fillId="3" borderId="11" xfId="0" applyNumberFormat="1" applyFont="1" applyFill="1" applyBorder="1" applyAlignment="1" applyProtection="1">
      <alignment horizontal="center" vertical="center" shrinkToFit="1"/>
      <protection locked="0"/>
    </xf>
    <xf numFmtId="49" fontId="2" fillId="0" borderId="0" xfId="0" applyNumberFormat="1" applyFont="1" applyBorder="1" applyAlignment="1" applyProtection="1">
      <alignment horizontal="left" vertical="center" shrinkToFit="1"/>
    </xf>
    <xf numFmtId="49" fontId="2" fillId="0" borderId="4" xfId="0" applyNumberFormat="1" applyFont="1" applyBorder="1" applyAlignment="1" applyProtection="1">
      <alignment horizontal="left" vertical="center" shrinkToFit="1"/>
    </xf>
    <xf numFmtId="49" fontId="2" fillId="0" borderId="42" xfId="0" applyNumberFormat="1" applyFont="1" applyFill="1" applyBorder="1" applyAlignment="1" applyProtection="1">
      <alignment horizontal="center" vertical="center" shrinkToFit="1"/>
    </xf>
    <xf numFmtId="49" fontId="2" fillId="2" borderId="1" xfId="0" applyNumberFormat="1" applyFont="1" applyFill="1" applyBorder="1" applyAlignment="1" applyProtection="1">
      <alignment horizontal="center" vertical="center" shrinkToFit="1"/>
    </xf>
    <xf numFmtId="176" fontId="2" fillId="2" borderId="1" xfId="0" applyNumberFormat="1" applyFont="1" applyFill="1" applyBorder="1" applyAlignment="1" applyProtection="1">
      <alignment horizontal="center" vertical="center" shrinkToFit="1"/>
    </xf>
    <xf numFmtId="49" fontId="2" fillId="0" borderId="0" xfId="0" applyNumberFormat="1" applyFont="1" applyAlignment="1" applyProtection="1">
      <alignment horizontal="right" vertical="center" shrinkToFit="1"/>
    </xf>
    <xf numFmtId="49" fontId="2" fillId="3" borderId="5" xfId="0" applyNumberFormat="1" applyFont="1" applyFill="1" applyBorder="1" applyAlignment="1" applyProtection="1">
      <alignment horizontal="center" vertical="center" shrinkToFit="1"/>
      <protection locked="0"/>
    </xf>
    <xf numFmtId="49" fontId="2" fillId="3" borderId="10" xfId="0" applyNumberFormat="1" applyFont="1" applyFill="1" applyBorder="1" applyAlignment="1" applyProtection="1">
      <alignment horizontal="center" vertical="center" shrinkToFit="1"/>
      <protection locked="0"/>
    </xf>
    <xf numFmtId="49" fontId="2" fillId="2" borderId="5" xfId="0" applyNumberFormat="1" applyFont="1" applyFill="1" applyBorder="1" applyAlignment="1" applyProtection="1">
      <alignment horizontal="center" vertical="center" shrinkToFit="1"/>
    </xf>
    <xf numFmtId="49" fontId="2" fillId="2" borderId="10" xfId="0" applyNumberFormat="1" applyFont="1" applyFill="1" applyBorder="1" applyAlignment="1" applyProtection="1">
      <alignment horizontal="center" vertical="center" shrinkToFit="1"/>
    </xf>
    <xf numFmtId="176" fontId="2" fillId="2" borderId="3" xfId="0" applyNumberFormat="1" applyFont="1" applyFill="1" applyBorder="1" applyAlignment="1" applyProtection="1">
      <alignment horizontal="center" vertical="center" shrinkToFit="1"/>
    </xf>
    <xf numFmtId="176" fontId="2" fillId="2" borderId="32" xfId="0" applyNumberFormat="1" applyFont="1" applyFill="1" applyBorder="1" applyAlignment="1" applyProtection="1">
      <alignment horizontal="center" vertical="center" shrinkToFit="1"/>
    </xf>
    <xf numFmtId="49" fontId="2" fillId="3" borderId="37" xfId="0" applyNumberFormat="1" applyFont="1" applyFill="1" applyBorder="1" applyAlignment="1" applyProtection="1">
      <alignment vertical="center" shrinkToFit="1"/>
      <protection locked="0"/>
    </xf>
    <xf numFmtId="49" fontId="2" fillId="3" borderId="35" xfId="0" applyNumberFormat="1" applyFont="1" applyFill="1" applyBorder="1" applyAlignment="1" applyProtection="1">
      <alignment vertical="center" shrinkToFit="1"/>
      <protection locked="0"/>
    </xf>
    <xf numFmtId="49" fontId="2" fillId="3" borderId="36" xfId="0" applyNumberFormat="1" applyFont="1" applyFill="1" applyBorder="1" applyAlignment="1" applyProtection="1">
      <alignment vertical="center" shrinkToFit="1"/>
      <protection locked="0"/>
    </xf>
    <xf numFmtId="49" fontId="2" fillId="3" borderId="24" xfId="0" applyNumberFormat="1" applyFont="1" applyFill="1" applyBorder="1" applyAlignment="1" applyProtection="1">
      <alignment vertical="center" shrinkToFit="1"/>
      <protection locked="0"/>
    </xf>
    <xf numFmtId="49" fontId="2" fillId="3" borderId="2" xfId="0" applyNumberFormat="1" applyFont="1" applyFill="1" applyBorder="1" applyAlignment="1" applyProtection="1">
      <alignment vertical="center" shrinkToFit="1"/>
      <protection locked="0"/>
    </xf>
    <xf numFmtId="49" fontId="2" fillId="3" borderId="25" xfId="0" applyNumberFormat="1" applyFont="1" applyFill="1" applyBorder="1" applyAlignment="1" applyProtection="1">
      <alignment vertical="center" shrinkToFit="1"/>
      <protection locked="0"/>
    </xf>
    <xf numFmtId="49" fontId="2" fillId="3" borderId="38" xfId="0" applyNumberFormat="1" applyFont="1" applyFill="1" applyBorder="1" applyAlignment="1" applyProtection="1">
      <alignment vertical="center" shrinkToFit="1"/>
      <protection locked="0"/>
    </xf>
    <xf numFmtId="49" fontId="2" fillId="3" borderId="39" xfId="0" applyNumberFormat="1" applyFont="1" applyFill="1" applyBorder="1" applyAlignment="1" applyProtection="1">
      <alignment vertical="center" shrinkToFit="1"/>
      <protection locked="0"/>
    </xf>
    <xf numFmtId="49" fontId="2" fillId="3" borderId="40" xfId="0" applyNumberFormat="1" applyFont="1" applyFill="1" applyBorder="1" applyAlignment="1" applyProtection="1">
      <alignment vertical="center" shrinkToFit="1"/>
      <protection locked="0"/>
    </xf>
    <xf numFmtId="49" fontId="2" fillId="0" borderId="61" xfId="0" applyNumberFormat="1" applyFont="1" applyBorder="1" applyAlignment="1" applyProtection="1">
      <alignment horizontal="center" vertical="center"/>
    </xf>
    <xf numFmtId="49" fontId="2" fillId="0" borderId="62" xfId="0" applyNumberFormat="1" applyFont="1" applyBorder="1" applyAlignment="1" applyProtection="1">
      <alignment horizontal="center" vertical="center"/>
    </xf>
    <xf numFmtId="49" fontId="2" fillId="0" borderId="64" xfId="0" applyNumberFormat="1" applyFont="1" applyBorder="1" applyAlignment="1" applyProtection="1">
      <alignment horizontal="center" vertical="center"/>
    </xf>
    <xf numFmtId="0" fontId="2" fillId="0" borderId="21" xfId="0" applyNumberFormat="1" applyFont="1" applyBorder="1" applyAlignment="1" applyProtection="1">
      <alignment horizontal="left" vertical="center" shrinkToFit="1"/>
    </xf>
    <xf numFmtId="49" fontId="2" fillId="3" borderId="0"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0" borderId="82" xfId="0" applyNumberFormat="1" applyFont="1" applyBorder="1" applyAlignment="1" applyProtection="1">
      <alignment vertical="center"/>
    </xf>
    <xf numFmtId="49" fontId="2" fillId="0" borderId="81" xfId="0" applyNumberFormat="1" applyFont="1" applyBorder="1" applyAlignment="1" applyProtection="1">
      <alignment vertical="center"/>
    </xf>
    <xf numFmtId="49" fontId="2" fillId="0" borderId="17" xfId="0" applyNumberFormat="1" applyFont="1" applyBorder="1" applyAlignment="1" applyProtection="1">
      <alignment vertical="center"/>
    </xf>
    <xf numFmtId="49" fontId="2" fillId="0" borderId="0" xfId="0" applyNumberFormat="1" applyFont="1" applyBorder="1" applyAlignment="1" applyProtection="1">
      <alignment vertical="center" shrinkToFit="1"/>
    </xf>
    <xf numFmtId="49" fontId="2" fillId="0" borderId="83" xfId="0" applyNumberFormat="1" applyFont="1" applyBorder="1" applyAlignment="1" applyProtection="1">
      <alignment vertical="center" shrinkToFit="1"/>
    </xf>
    <xf numFmtId="49" fontId="2" fillId="0" borderId="22" xfId="0" applyNumberFormat="1" applyFont="1" applyBorder="1" applyAlignment="1" applyProtection="1">
      <alignment vertical="center" shrinkToFit="1"/>
    </xf>
    <xf numFmtId="49" fontId="2" fillId="0" borderId="57" xfId="0" applyNumberFormat="1" applyFont="1" applyBorder="1" applyAlignment="1" applyProtection="1">
      <alignment vertical="center" shrinkToFit="1"/>
    </xf>
    <xf numFmtId="49" fontId="2" fillId="0" borderId="1" xfId="0" applyNumberFormat="1" applyFont="1" applyBorder="1" applyAlignment="1" applyProtection="1">
      <alignment vertical="center" shrinkToFit="1"/>
    </xf>
    <xf numFmtId="49" fontId="2" fillId="0" borderId="74" xfId="0" applyNumberFormat="1" applyFont="1" applyBorder="1" applyAlignment="1" applyProtection="1">
      <alignment vertical="center" shrinkToFit="1"/>
    </xf>
    <xf numFmtId="49" fontId="2" fillId="0" borderId="61" xfId="0" applyNumberFormat="1" applyFont="1" applyBorder="1" applyAlignment="1" applyProtection="1">
      <alignment vertical="center" shrinkToFit="1"/>
    </xf>
    <xf numFmtId="49" fontId="2" fillId="0" borderId="56" xfId="0" applyNumberFormat="1" applyFont="1" applyBorder="1" applyAlignment="1" applyProtection="1">
      <alignment vertical="center" shrinkToFit="1"/>
    </xf>
    <xf numFmtId="49" fontId="2" fillId="0" borderId="30" xfId="0" applyNumberFormat="1" applyFont="1" applyBorder="1" applyAlignment="1" applyProtection="1">
      <alignment vertical="center" shrinkToFit="1"/>
    </xf>
    <xf numFmtId="49" fontId="2" fillId="0" borderId="77" xfId="0" applyNumberFormat="1" applyFont="1" applyBorder="1" applyAlignment="1" applyProtection="1">
      <alignment vertical="center" shrinkToFit="1"/>
    </xf>
    <xf numFmtId="49" fontId="2" fillId="0" borderId="54" xfId="0" applyNumberFormat="1" applyFont="1" applyBorder="1" applyAlignment="1" applyProtection="1">
      <alignment vertical="center" shrinkToFit="1"/>
    </xf>
    <xf numFmtId="49" fontId="2" fillId="0" borderId="55" xfId="0" applyNumberFormat="1" applyFont="1" applyBorder="1" applyAlignment="1" applyProtection="1">
      <alignment vertical="center" shrinkToFit="1"/>
    </xf>
    <xf numFmtId="49" fontId="2" fillId="0" borderId="63" xfId="0" applyNumberFormat="1" applyFont="1" applyBorder="1" applyAlignment="1" applyProtection="1">
      <alignment vertical="center" shrinkToFit="1"/>
    </xf>
    <xf numFmtId="49" fontId="2" fillId="0" borderId="51" xfId="0" applyNumberFormat="1" applyFont="1" applyBorder="1" applyAlignment="1" applyProtection="1">
      <alignment vertical="center" shrinkToFit="1"/>
    </xf>
    <xf numFmtId="49" fontId="2" fillId="0" borderId="51" xfId="0" applyNumberFormat="1" applyFont="1" applyBorder="1" applyAlignment="1" applyProtection="1">
      <alignment vertical="center" wrapText="1"/>
    </xf>
    <xf numFmtId="49" fontId="2" fillId="0" borderId="16" xfId="0" applyNumberFormat="1" applyFont="1" applyBorder="1" applyAlignment="1" applyProtection="1">
      <alignment vertical="center"/>
    </xf>
    <xf numFmtId="49" fontId="2" fillId="0" borderId="61" xfId="0" applyNumberFormat="1" applyFont="1" applyBorder="1" applyAlignment="1" applyProtection="1">
      <alignment horizontal="center" vertical="center" shrinkToFit="1"/>
    </xf>
    <xf numFmtId="49" fontId="2" fillId="0" borderId="62" xfId="0" applyNumberFormat="1" applyFont="1" applyBorder="1" applyAlignment="1" applyProtection="1">
      <alignment horizontal="center" vertical="center" shrinkToFit="1"/>
    </xf>
    <xf numFmtId="49" fontId="2" fillId="0" borderId="64" xfId="0" applyNumberFormat="1" applyFont="1" applyBorder="1" applyAlignment="1" applyProtection="1">
      <alignment horizontal="center" vertical="center" shrinkToFit="1"/>
    </xf>
    <xf numFmtId="49" fontId="2" fillId="0" borderId="54" xfId="0" applyNumberFormat="1" applyFont="1" applyBorder="1" applyAlignment="1" applyProtection="1">
      <alignment horizontal="left" vertical="center"/>
    </xf>
    <xf numFmtId="49" fontId="2" fillId="0" borderId="55" xfId="0" applyNumberFormat="1" applyFont="1" applyBorder="1" applyAlignment="1" applyProtection="1">
      <alignment horizontal="left" vertical="center"/>
    </xf>
    <xf numFmtId="49" fontId="2" fillId="0" borderId="63" xfId="0" applyNumberFormat="1" applyFont="1" applyBorder="1" applyAlignment="1" applyProtection="1">
      <alignment horizontal="left" vertical="center"/>
    </xf>
    <xf numFmtId="49" fontId="2" fillId="0" borderId="56" xfId="0" applyNumberFormat="1" applyFont="1" applyBorder="1" applyAlignment="1" applyProtection="1">
      <alignment horizontal="left" vertical="center"/>
    </xf>
    <xf numFmtId="49" fontId="2" fillId="0" borderId="30" xfId="0" applyNumberFormat="1" applyFont="1" applyBorder="1" applyAlignment="1" applyProtection="1">
      <alignment horizontal="left" vertical="center"/>
    </xf>
    <xf numFmtId="49" fontId="2" fillId="0" borderId="77" xfId="0" applyNumberFormat="1" applyFont="1" applyBorder="1" applyAlignment="1" applyProtection="1">
      <alignment horizontal="left" vertical="center"/>
    </xf>
    <xf numFmtId="49" fontId="2" fillId="0" borderId="71" xfId="0" applyNumberFormat="1" applyFont="1" applyBorder="1" applyAlignment="1" applyProtection="1">
      <alignment horizontal="left" vertical="center"/>
    </xf>
    <xf numFmtId="49" fontId="2" fillId="0" borderId="0" xfId="0" applyNumberFormat="1" applyFont="1" applyBorder="1" applyAlignment="1" applyProtection="1">
      <alignment horizontal="left" vertical="center"/>
    </xf>
    <xf numFmtId="49" fontId="2" fillId="0" borderId="17" xfId="0" applyNumberFormat="1" applyFont="1" applyBorder="1" applyAlignment="1" applyProtection="1">
      <alignment horizontal="left" vertical="center"/>
    </xf>
    <xf numFmtId="49" fontId="2" fillId="0" borderId="57" xfId="0" applyNumberFormat="1" applyFont="1" applyBorder="1" applyAlignment="1" applyProtection="1">
      <alignment horizontal="left" vertical="center"/>
    </xf>
    <xf numFmtId="49" fontId="2" fillId="0" borderId="1" xfId="0" applyNumberFormat="1" applyFont="1" applyBorder="1" applyAlignment="1" applyProtection="1">
      <alignment horizontal="left" vertical="center"/>
    </xf>
    <xf numFmtId="49" fontId="2" fillId="0" borderId="74" xfId="0" applyNumberFormat="1" applyFont="1" applyBorder="1" applyAlignment="1" applyProtection="1">
      <alignment horizontal="left" vertical="center"/>
    </xf>
    <xf numFmtId="49" fontId="2" fillId="0" borderId="54" xfId="0" applyNumberFormat="1" applyFont="1" applyBorder="1" applyAlignment="1" applyProtection="1">
      <alignment horizontal="left" vertical="center" shrinkToFit="1"/>
    </xf>
    <xf numFmtId="49" fontId="2" fillId="0" borderId="55" xfId="0" applyNumberFormat="1" applyFont="1" applyBorder="1" applyAlignment="1" applyProtection="1">
      <alignment horizontal="left" vertical="center" shrinkToFit="1"/>
    </xf>
    <xf numFmtId="49" fontId="2" fillId="0" borderId="63" xfId="0" applyNumberFormat="1" applyFont="1" applyBorder="1" applyAlignment="1" applyProtection="1">
      <alignment horizontal="left" vertical="center" shrinkToFit="1"/>
    </xf>
    <xf numFmtId="49" fontId="2" fillId="3" borderId="0" xfId="0" applyNumberFormat="1" applyFont="1" applyFill="1" applyAlignment="1" applyProtection="1">
      <alignment horizontal="center" vertical="center"/>
    </xf>
    <xf numFmtId="49" fontId="2" fillId="2" borderId="0" xfId="0" applyNumberFormat="1" applyFont="1" applyFill="1" applyBorder="1" applyAlignment="1" applyProtection="1">
      <alignment horizontal="center" vertical="center"/>
    </xf>
    <xf numFmtId="49" fontId="2" fillId="3" borderId="37" xfId="0" applyNumberFormat="1" applyFont="1" applyFill="1" applyBorder="1" applyAlignment="1" applyProtection="1">
      <alignment vertical="center" shrinkToFit="1"/>
    </xf>
    <xf numFmtId="49" fontId="2" fillId="3" borderId="35" xfId="0" applyNumberFormat="1" applyFont="1" applyFill="1" applyBorder="1" applyAlignment="1" applyProtection="1">
      <alignment vertical="center" shrinkToFit="1"/>
    </xf>
    <xf numFmtId="49" fontId="2" fillId="3" borderId="36" xfId="0" applyNumberFormat="1" applyFont="1" applyFill="1" applyBorder="1" applyAlignment="1" applyProtection="1">
      <alignment vertical="center" shrinkToFit="1"/>
    </xf>
    <xf numFmtId="49" fontId="2" fillId="3" borderId="24" xfId="0" applyNumberFormat="1" applyFont="1" applyFill="1" applyBorder="1" applyAlignment="1" applyProtection="1">
      <alignment vertical="center" shrinkToFit="1"/>
    </xf>
    <xf numFmtId="49" fontId="2" fillId="3" borderId="2" xfId="0" applyNumberFormat="1" applyFont="1" applyFill="1" applyBorder="1" applyAlignment="1" applyProtection="1">
      <alignment vertical="center" shrinkToFit="1"/>
    </xf>
    <xf numFmtId="49" fontId="2" fillId="3" borderId="25" xfId="0" applyNumberFormat="1" applyFont="1" applyFill="1" applyBorder="1" applyAlignment="1" applyProtection="1">
      <alignment vertical="center" shrinkToFit="1"/>
    </xf>
    <xf numFmtId="49" fontId="2" fillId="3" borderId="38" xfId="0" applyNumberFormat="1" applyFont="1" applyFill="1" applyBorder="1" applyAlignment="1" applyProtection="1">
      <alignment vertical="center" shrinkToFit="1"/>
    </xf>
    <xf numFmtId="49" fontId="2" fillId="3" borderId="39" xfId="0" applyNumberFormat="1" applyFont="1" applyFill="1" applyBorder="1" applyAlignment="1" applyProtection="1">
      <alignment vertical="center" shrinkToFit="1"/>
    </xf>
    <xf numFmtId="49" fontId="2" fillId="3" borderId="40" xfId="0" applyNumberFormat="1" applyFont="1" applyFill="1" applyBorder="1" applyAlignment="1" applyProtection="1">
      <alignment vertical="center" shrinkToFit="1"/>
    </xf>
    <xf numFmtId="49" fontId="2" fillId="3" borderId="2" xfId="0" applyNumberFormat="1" applyFont="1" applyFill="1" applyBorder="1" applyAlignment="1" applyProtection="1">
      <alignment horizontal="center" vertical="center" shrinkToFit="1"/>
    </xf>
    <xf numFmtId="49" fontId="2" fillId="3" borderId="12" xfId="0" applyNumberFormat="1" applyFont="1" applyFill="1" applyBorder="1" applyAlignment="1" applyProtection="1">
      <alignment horizontal="center" vertical="center" shrinkToFit="1"/>
    </xf>
    <xf numFmtId="49" fontId="2" fillId="3" borderId="5" xfId="0" applyNumberFormat="1" applyFont="1" applyFill="1" applyBorder="1" applyAlignment="1" applyProtection="1">
      <alignment horizontal="center" vertical="center" shrinkToFit="1"/>
    </xf>
    <xf numFmtId="49" fontId="2" fillId="3" borderId="10" xfId="0" applyNumberFormat="1" applyFont="1" applyFill="1" applyBorder="1" applyAlignment="1" applyProtection="1">
      <alignment horizontal="center" vertical="center" shrinkToFit="1"/>
    </xf>
    <xf numFmtId="49" fontId="2" fillId="3" borderId="3" xfId="0" applyNumberFormat="1" applyFont="1" applyFill="1" applyBorder="1" applyAlignment="1" applyProtection="1">
      <alignment horizontal="center" vertical="center" shrinkToFit="1"/>
    </xf>
    <xf numFmtId="49" fontId="2" fillId="3" borderId="32" xfId="0" applyNumberFormat="1" applyFont="1" applyFill="1" applyBorder="1" applyAlignment="1" applyProtection="1">
      <alignment horizontal="center" vertical="center" shrinkToFit="1"/>
    </xf>
    <xf numFmtId="49" fontId="2" fillId="3" borderId="39" xfId="0" applyNumberFormat="1" applyFont="1" applyFill="1" applyBorder="1" applyAlignment="1" applyProtection="1">
      <alignment horizontal="center" vertical="center" shrinkToFit="1"/>
    </xf>
    <xf numFmtId="49" fontId="2" fillId="3" borderId="31" xfId="0" applyNumberFormat="1" applyFont="1" applyFill="1" applyBorder="1" applyAlignment="1" applyProtection="1">
      <alignment horizontal="center" vertical="center" shrinkToFit="1"/>
    </xf>
    <xf numFmtId="49" fontId="2" fillId="3" borderId="30" xfId="0" applyNumberFormat="1" applyFont="1" applyFill="1" applyBorder="1" applyAlignment="1" applyProtection="1">
      <alignment horizontal="center" vertical="center" shrinkToFit="1"/>
    </xf>
    <xf numFmtId="49" fontId="2" fillId="3" borderId="34" xfId="0" applyNumberFormat="1" applyFont="1" applyFill="1" applyBorder="1" applyAlignment="1" applyProtection="1">
      <alignment horizontal="center" vertical="center" shrinkToFit="1"/>
    </xf>
    <xf numFmtId="49" fontId="2" fillId="0" borderId="3" xfId="0" applyNumberFormat="1" applyFont="1" applyFill="1" applyBorder="1" applyAlignment="1" applyProtection="1">
      <alignment vertical="center" shrinkToFit="1"/>
    </xf>
    <xf numFmtId="49" fontId="2" fillId="3" borderId="7" xfId="0" applyNumberFormat="1" applyFont="1" applyFill="1" applyBorder="1" applyAlignment="1" applyProtection="1">
      <alignment horizontal="center" vertical="center" shrinkToFit="1"/>
    </xf>
    <xf numFmtId="49" fontId="2" fillId="3" borderId="11" xfId="0" applyNumberFormat="1" applyFont="1" applyFill="1" applyBorder="1" applyAlignment="1" applyProtection="1">
      <alignment horizontal="center" vertical="center" shrinkToFit="1"/>
    </xf>
    <xf numFmtId="49" fontId="2" fillId="3" borderId="4" xfId="0" applyNumberFormat="1" applyFont="1" applyFill="1" applyBorder="1" applyAlignment="1" applyProtection="1">
      <alignment horizontal="center" vertical="center" shrinkToFit="1"/>
    </xf>
    <xf numFmtId="0" fontId="2" fillId="3" borderId="7" xfId="0" applyNumberFormat="1" applyFont="1" applyFill="1" applyBorder="1" applyAlignment="1" applyProtection="1">
      <alignment horizontal="center" vertical="center" shrinkToFit="1"/>
    </xf>
    <xf numFmtId="0" fontId="2" fillId="3" borderId="11" xfId="0" applyNumberFormat="1" applyFont="1" applyFill="1" applyBorder="1" applyAlignment="1" applyProtection="1">
      <alignment horizontal="center" vertical="center" shrinkToFit="1"/>
    </xf>
    <xf numFmtId="176" fontId="2" fillId="3" borderId="2" xfId="0" applyNumberFormat="1" applyFont="1" applyFill="1" applyBorder="1" applyAlignment="1" applyProtection="1">
      <alignment horizontal="center" vertical="center" shrinkToFit="1"/>
    </xf>
    <xf numFmtId="176" fontId="2" fillId="3" borderId="12" xfId="0" applyNumberFormat="1" applyFont="1" applyFill="1" applyBorder="1" applyAlignment="1" applyProtection="1">
      <alignment horizontal="center" vertical="center" shrinkToFit="1"/>
    </xf>
    <xf numFmtId="49" fontId="2" fillId="3" borderId="21" xfId="0" applyNumberFormat="1" applyFont="1" applyFill="1" applyBorder="1" applyAlignment="1" applyProtection="1">
      <alignment horizontal="center" vertical="center" shrinkToFit="1"/>
    </xf>
    <xf numFmtId="49" fontId="2" fillId="3" borderId="20" xfId="0" applyNumberFormat="1" applyFont="1" applyFill="1" applyBorder="1" applyAlignment="1" applyProtection="1">
      <alignment horizontal="center" vertical="center" shrinkToFit="1"/>
    </xf>
    <xf numFmtId="176" fontId="2" fillId="3" borderId="39" xfId="0" applyNumberFormat="1" applyFont="1" applyFill="1" applyBorder="1" applyAlignment="1" applyProtection="1">
      <alignment horizontal="center" vertical="center" shrinkToFit="1"/>
    </xf>
    <xf numFmtId="176" fontId="2" fillId="3" borderId="31" xfId="0" applyNumberFormat="1" applyFont="1" applyFill="1" applyBorder="1" applyAlignment="1" applyProtection="1">
      <alignment horizontal="center" vertical="center" shrinkToFit="1"/>
    </xf>
    <xf numFmtId="49" fontId="2" fillId="3" borderId="0" xfId="0" applyNumberFormat="1" applyFont="1" applyFill="1" applyBorder="1" applyAlignment="1" applyProtection="1">
      <alignment horizontal="left" vertical="center" shrinkToFit="1"/>
    </xf>
    <xf numFmtId="0" fontId="0" fillId="0" borderId="0" xfId="0" applyAlignment="1">
      <alignment horizontal="center" vertical="center"/>
    </xf>
  </cellXfs>
  <cellStyles count="3">
    <cellStyle name="桁区切り 2" xfId="2"/>
    <cellStyle name="標準" xfId="0" builtinId="0"/>
    <cellStyle name="標準 2" xfId="1"/>
  </cellStyles>
  <dxfs count="5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i val="0"/>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auto="1"/>
      </font>
      <fill>
        <patternFill>
          <bgColor theme="0" tint="-0.34998626667073579"/>
        </patternFill>
      </fill>
    </dxf>
    <dxf>
      <fill>
        <patternFill>
          <bgColor theme="0" tint="-0.34998626667073579"/>
        </patternFill>
      </fill>
    </dxf>
    <dxf>
      <fill>
        <patternFill>
          <bgColor theme="0" tint="-0.34998626667073579"/>
        </patternFill>
      </fill>
    </dxf>
    <dxf>
      <font>
        <strike/>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i val="0"/>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auto="1"/>
      </font>
      <fill>
        <patternFill>
          <bgColor theme="0" tint="-0.34998626667073579"/>
        </patternFill>
      </fill>
    </dxf>
    <dxf>
      <fill>
        <patternFill>
          <bgColor theme="0" tint="-0.34998626667073579"/>
        </patternFill>
      </fill>
    </dxf>
    <dxf>
      <font>
        <strike/>
        <color rgb="FFFF0000"/>
      </font>
    </dxf>
    <dxf>
      <fill>
        <patternFill>
          <bgColor theme="0" tint="-0.34998626667073579"/>
        </patternFill>
      </fill>
    </dxf>
  </dxfs>
  <tableStyles count="0" defaultTableStyle="TableStyleMedium9" defaultPivotStyle="PivotStyleLight16"/>
  <colors>
    <mruColors>
      <color rgb="FF99CCFF"/>
      <color rgb="FF99FF99"/>
      <color rgb="FFFFFFCC"/>
      <color rgb="FF99FFCC"/>
      <color rgb="FFCCCCFF"/>
      <color rgb="FFCCECFF"/>
      <color rgb="FFCCFFCC"/>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0</xdr:colOff>
      <xdr:row>33</xdr:row>
      <xdr:rowOff>0</xdr:rowOff>
    </xdr:from>
    <xdr:to>
      <xdr:col>6</xdr:col>
      <xdr:colOff>175259</xdr:colOff>
      <xdr:row>35</xdr:row>
      <xdr:rowOff>160020</xdr:rowOff>
    </xdr:to>
    <xdr:sp macro="" textlink="">
      <xdr:nvSpPr>
        <xdr:cNvPr id="2" name="左大かっこ 1"/>
        <xdr:cNvSpPr/>
      </xdr:nvSpPr>
      <xdr:spPr>
        <a:xfrm>
          <a:off x="3924300" y="6416040"/>
          <a:ext cx="175259" cy="54102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8</xdr:col>
      <xdr:colOff>655319</xdr:colOff>
      <xdr:row>33</xdr:row>
      <xdr:rowOff>0</xdr:rowOff>
    </xdr:from>
    <xdr:to>
      <xdr:col>8</xdr:col>
      <xdr:colOff>739138</xdr:colOff>
      <xdr:row>35</xdr:row>
      <xdr:rowOff>152400</xdr:rowOff>
    </xdr:to>
    <xdr:sp macro="" textlink="">
      <xdr:nvSpPr>
        <xdr:cNvPr id="3" name="左大かっこ 2"/>
        <xdr:cNvSpPr/>
      </xdr:nvSpPr>
      <xdr:spPr>
        <a:xfrm flipH="1">
          <a:off x="6880859" y="6416040"/>
          <a:ext cx="83819" cy="53340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1</xdr:col>
      <xdr:colOff>247650</xdr:colOff>
      <xdr:row>78</xdr:row>
      <xdr:rowOff>85725</xdr:rowOff>
    </xdr:from>
    <xdr:to>
      <xdr:col>1</xdr:col>
      <xdr:colOff>762000</xdr:colOff>
      <xdr:row>79</xdr:row>
      <xdr:rowOff>104775</xdr:rowOff>
    </xdr:to>
    <xdr:sp macro="" textlink="">
      <xdr:nvSpPr>
        <xdr:cNvPr id="4" name="正方形/長方形 3"/>
        <xdr:cNvSpPr/>
      </xdr:nvSpPr>
      <xdr:spPr>
        <a:xfrm>
          <a:off x="581025" y="14239875"/>
          <a:ext cx="514350" cy="209550"/>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1009650</xdr:colOff>
      <xdr:row>78</xdr:row>
      <xdr:rowOff>142875</xdr:rowOff>
    </xdr:from>
    <xdr:to>
      <xdr:col>1</xdr:col>
      <xdr:colOff>1257300</xdr:colOff>
      <xdr:row>79</xdr:row>
      <xdr:rowOff>38100</xdr:rowOff>
    </xdr:to>
    <xdr:sp macro="" textlink="">
      <xdr:nvSpPr>
        <xdr:cNvPr id="5" name="右矢印 4"/>
        <xdr:cNvSpPr/>
      </xdr:nvSpPr>
      <xdr:spPr>
        <a:xfrm>
          <a:off x="1343025" y="14297025"/>
          <a:ext cx="247650" cy="85725"/>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224252</xdr:colOff>
      <xdr:row>79</xdr:row>
      <xdr:rowOff>165652</xdr:rowOff>
    </xdr:from>
    <xdr:to>
      <xdr:col>1</xdr:col>
      <xdr:colOff>758274</xdr:colOff>
      <xdr:row>79</xdr:row>
      <xdr:rowOff>166274</xdr:rowOff>
    </xdr:to>
    <xdr:cxnSp macro="">
      <xdr:nvCxnSpPr>
        <xdr:cNvPr id="6" name="直線矢印コネクタ 5"/>
        <xdr:cNvCxnSpPr/>
      </xdr:nvCxnSpPr>
      <xdr:spPr>
        <a:xfrm flipV="1">
          <a:off x="557627" y="14510302"/>
          <a:ext cx="534022" cy="62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821014</xdr:colOff>
      <xdr:row>78</xdr:row>
      <xdr:rowOff>62120</xdr:rowOff>
    </xdr:from>
    <xdr:to>
      <xdr:col>1</xdr:col>
      <xdr:colOff>826191</xdr:colOff>
      <xdr:row>79</xdr:row>
      <xdr:rowOff>119062</xdr:rowOff>
    </xdr:to>
    <xdr:cxnSp macro="">
      <xdr:nvCxnSpPr>
        <xdr:cNvPr id="7" name="直線矢印コネクタ 6"/>
        <xdr:cNvCxnSpPr/>
      </xdr:nvCxnSpPr>
      <xdr:spPr>
        <a:xfrm flipV="1">
          <a:off x="1154389" y="14216270"/>
          <a:ext cx="5177" cy="24744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390526</xdr:colOff>
      <xdr:row>79</xdr:row>
      <xdr:rowOff>120708</xdr:rowOff>
    </xdr:from>
    <xdr:ext cx="284988" cy="212667"/>
    <xdr:sp macro="" textlink="">
      <xdr:nvSpPr>
        <xdr:cNvPr id="8" name="テキスト ボックス 7"/>
        <xdr:cNvSpPr txBox="1"/>
      </xdr:nvSpPr>
      <xdr:spPr>
        <a:xfrm>
          <a:off x="723901" y="14465358"/>
          <a:ext cx="284988" cy="2126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solidFill>
                <a:sysClr val="windowText" lastClr="000000"/>
              </a:solidFill>
            </a:rPr>
            <a:t>Ｌ</a:t>
          </a:r>
        </a:p>
      </xdr:txBody>
    </xdr:sp>
    <xdr:clientData/>
  </xdr:oneCellAnchor>
  <xdr:oneCellAnchor>
    <xdr:from>
      <xdr:col>1</xdr:col>
      <xdr:colOff>770490</xdr:colOff>
      <xdr:row>78</xdr:row>
      <xdr:rowOff>77649</xdr:rowOff>
    </xdr:from>
    <xdr:ext cx="285271" cy="225703"/>
    <xdr:sp macro="" textlink="">
      <xdr:nvSpPr>
        <xdr:cNvPr id="9" name="テキスト ボックス 8"/>
        <xdr:cNvSpPr txBox="1"/>
      </xdr:nvSpPr>
      <xdr:spPr>
        <a:xfrm>
          <a:off x="1103865" y="14231799"/>
          <a:ext cx="28527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800">
              <a:solidFill>
                <a:sysClr val="windowText" lastClr="000000"/>
              </a:solidFill>
            </a:rPr>
            <a:t>Ｗ</a:t>
          </a:r>
        </a:p>
      </xdr:txBody>
    </xdr:sp>
    <xdr:clientData/>
  </xdr:oneCellAnchor>
  <xdr:twoCellAnchor>
    <xdr:from>
      <xdr:col>16</xdr:col>
      <xdr:colOff>212277</xdr:colOff>
      <xdr:row>39</xdr:row>
      <xdr:rowOff>15427</xdr:rowOff>
    </xdr:from>
    <xdr:to>
      <xdr:col>19</xdr:col>
      <xdr:colOff>468179</xdr:colOff>
      <xdr:row>41</xdr:row>
      <xdr:rowOff>51528</xdr:rowOff>
    </xdr:to>
    <xdr:grpSp>
      <xdr:nvGrpSpPr>
        <xdr:cNvPr id="29" name="グループ化 28"/>
        <xdr:cNvGrpSpPr/>
      </xdr:nvGrpSpPr>
      <xdr:grpSpPr>
        <a:xfrm>
          <a:off x="12815757" y="9045127"/>
          <a:ext cx="2107562" cy="493301"/>
          <a:chOff x="11660008" y="10567878"/>
          <a:chExt cx="1963230" cy="430421"/>
        </a:xfrm>
      </xdr:grpSpPr>
      <xdr:sp macro="" textlink="">
        <xdr:nvSpPr>
          <xdr:cNvPr id="22" name="正方形/長方形 21"/>
          <xdr:cNvSpPr/>
        </xdr:nvSpPr>
        <xdr:spPr>
          <a:xfrm>
            <a:off x="12440772" y="10582748"/>
            <a:ext cx="387306" cy="174448"/>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23" name="直線矢印コネクタ 22"/>
          <xdr:cNvCxnSpPr/>
        </xdr:nvCxnSpPr>
        <xdr:spPr>
          <a:xfrm>
            <a:off x="12403741" y="10808970"/>
            <a:ext cx="423376" cy="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flipV="1">
            <a:off x="12902528" y="10586431"/>
            <a:ext cx="0" cy="19464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xdr:cNvSpPr txBox="1"/>
        </xdr:nvSpPr>
        <xdr:spPr>
          <a:xfrm>
            <a:off x="12271081" y="10784744"/>
            <a:ext cx="856983" cy="213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700">
                <a:solidFill>
                  <a:sysClr val="windowText" lastClr="000000"/>
                </a:solidFill>
              </a:rPr>
              <a:t>計量コンベヤ長</a:t>
            </a:r>
          </a:p>
        </xdr:txBody>
      </xdr:sp>
      <xdr:sp macro="" textlink="">
        <xdr:nvSpPr>
          <xdr:cNvPr id="26" name="テキスト ボックス 25"/>
          <xdr:cNvSpPr txBox="1"/>
        </xdr:nvSpPr>
        <xdr:spPr>
          <a:xfrm>
            <a:off x="12886122" y="10585587"/>
            <a:ext cx="737116" cy="1823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計量コンベヤ幅</a:t>
            </a:r>
          </a:p>
        </xdr:txBody>
      </xdr:sp>
      <xdr:sp macro="" textlink="">
        <xdr:nvSpPr>
          <xdr:cNvPr id="27" name="右矢印 26"/>
          <xdr:cNvSpPr/>
        </xdr:nvSpPr>
        <xdr:spPr>
          <a:xfrm>
            <a:off x="12126686" y="10605464"/>
            <a:ext cx="217714" cy="119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xdr:cNvSpPr txBox="1"/>
        </xdr:nvSpPr>
        <xdr:spPr>
          <a:xfrm>
            <a:off x="11660008" y="10567878"/>
            <a:ext cx="507257" cy="21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流れ方向</a:t>
            </a:r>
          </a:p>
        </xdr:txBody>
      </xdr:sp>
    </xdr:grpSp>
    <xdr:clientData/>
  </xdr:twoCellAnchor>
  <xdr:twoCellAnchor>
    <xdr:from>
      <xdr:col>21</xdr:col>
      <xdr:colOff>486847</xdr:colOff>
      <xdr:row>74</xdr:row>
      <xdr:rowOff>227569</xdr:rowOff>
    </xdr:from>
    <xdr:to>
      <xdr:col>23</xdr:col>
      <xdr:colOff>469867</xdr:colOff>
      <xdr:row>77</xdr:row>
      <xdr:rowOff>160257</xdr:rowOff>
    </xdr:to>
    <xdr:grpSp>
      <xdr:nvGrpSpPr>
        <xdr:cNvPr id="41" name="グループ化 40"/>
        <xdr:cNvGrpSpPr/>
      </xdr:nvGrpSpPr>
      <xdr:grpSpPr>
        <a:xfrm>
          <a:off x="16176427" y="17372569"/>
          <a:ext cx="1217460" cy="618488"/>
          <a:chOff x="16844581" y="19481304"/>
          <a:chExt cx="1218262" cy="510204"/>
        </a:xfrm>
      </xdr:grpSpPr>
      <xdr:grpSp>
        <xdr:nvGrpSpPr>
          <xdr:cNvPr id="36" name="グループ化 35"/>
          <xdr:cNvGrpSpPr/>
        </xdr:nvGrpSpPr>
        <xdr:grpSpPr>
          <a:xfrm>
            <a:off x="16844581" y="19481304"/>
            <a:ext cx="1028262" cy="510204"/>
            <a:chOff x="9753600" y="23556686"/>
            <a:chExt cx="1033048" cy="409286"/>
          </a:xfrm>
        </xdr:grpSpPr>
        <xdr:sp macro="" textlink="">
          <xdr:nvSpPr>
            <xdr:cNvPr id="30" name="正方形/長方形 29"/>
            <xdr:cNvSpPr/>
          </xdr:nvSpPr>
          <xdr:spPr>
            <a:xfrm>
              <a:off x="9776998" y="23580291"/>
              <a:ext cx="514350" cy="170707"/>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31" name="右矢印 30"/>
            <xdr:cNvSpPr/>
          </xdr:nvSpPr>
          <xdr:spPr>
            <a:xfrm>
              <a:off x="10538998" y="23637441"/>
              <a:ext cx="247650" cy="91168"/>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32" name="直線矢印コネクタ 31"/>
            <xdr:cNvCxnSpPr/>
          </xdr:nvCxnSpPr>
          <xdr:spPr>
            <a:xfrm flipV="1">
              <a:off x="9753600" y="23795032"/>
              <a:ext cx="534022" cy="62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3" name="直線矢印コネクタ 32"/>
            <xdr:cNvCxnSpPr/>
          </xdr:nvCxnSpPr>
          <xdr:spPr>
            <a:xfrm flipV="1">
              <a:off x="10355539" y="23556686"/>
              <a:ext cx="0" cy="201038"/>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34" name="テキスト ボックス 33"/>
            <xdr:cNvSpPr txBox="1"/>
          </xdr:nvSpPr>
          <xdr:spPr>
            <a:xfrm>
              <a:off x="9919874" y="23753305"/>
              <a:ext cx="284988" cy="2126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solidFill>
                    <a:sysClr val="windowText" lastClr="000000"/>
                  </a:solidFill>
                </a:rPr>
                <a:t>Ｌ</a:t>
              </a:r>
            </a:p>
          </xdr:txBody>
        </xdr:sp>
        <xdr:sp macro="" textlink="">
          <xdr:nvSpPr>
            <xdr:cNvPr id="35" name="テキスト ボックス 34"/>
            <xdr:cNvSpPr txBox="1"/>
          </xdr:nvSpPr>
          <xdr:spPr>
            <a:xfrm>
              <a:off x="10299838" y="23572215"/>
              <a:ext cx="28527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800">
                  <a:solidFill>
                    <a:sysClr val="windowText" lastClr="000000"/>
                  </a:solidFill>
                </a:rPr>
                <a:t>Ｗ</a:t>
              </a:r>
            </a:p>
          </xdr:txBody>
        </xdr:sp>
      </xdr:grpSp>
      <xdr:sp macro="" textlink="">
        <xdr:nvSpPr>
          <xdr:cNvPr id="40" name="テキスト ボックス 39"/>
          <xdr:cNvSpPr txBox="1"/>
        </xdr:nvSpPr>
        <xdr:spPr>
          <a:xfrm>
            <a:off x="17517979" y="19675641"/>
            <a:ext cx="544864" cy="209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r>
              <a:rPr kumimoji="1" lang="ja-JP" altLang="en-US" sz="700">
                <a:solidFill>
                  <a:sysClr val="windowText" lastClr="000000"/>
                </a:solidFill>
              </a:rPr>
              <a:t>流れ方向</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36</xdr:row>
      <xdr:rowOff>0</xdr:rowOff>
    </xdr:from>
    <xdr:to>
      <xdr:col>6</xdr:col>
      <xdr:colOff>175259</xdr:colOff>
      <xdr:row>38</xdr:row>
      <xdr:rowOff>160020</xdr:rowOff>
    </xdr:to>
    <xdr:sp macro="" textlink="">
      <xdr:nvSpPr>
        <xdr:cNvPr id="2" name="左大かっこ 1"/>
        <xdr:cNvSpPr/>
      </xdr:nvSpPr>
      <xdr:spPr>
        <a:xfrm>
          <a:off x="3924300" y="7658100"/>
          <a:ext cx="175259" cy="61722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8</xdr:col>
      <xdr:colOff>655319</xdr:colOff>
      <xdr:row>36</xdr:row>
      <xdr:rowOff>0</xdr:rowOff>
    </xdr:from>
    <xdr:to>
      <xdr:col>8</xdr:col>
      <xdr:colOff>739138</xdr:colOff>
      <xdr:row>38</xdr:row>
      <xdr:rowOff>152400</xdr:rowOff>
    </xdr:to>
    <xdr:sp macro="" textlink="">
      <xdr:nvSpPr>
        <xdr:cNvPr id="3" name="左大かっこ 2"/>
        <xdr:cNvSpPr/>
      </xdr:nvSpPr>
      <xdr:spPr>
        <a:xfrm flipH="1">
          <a:off x="6880859" y="7658100"/>
          <a:ext cx="83819" cy="60960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1</xdr:col>
      <xdr:colOff>247650</xdr:colOff>
      <xdr:row>77</xdr:row>
      <xdr:rowOff>85725</xdr:rowOff>
    </xdr:from>
    <xdr:to>
      <xdr:col>1</xdr:col>
      <xdr:colOff>762000</xdr:colOff>
      <xdr:row>78</xdr:row>
      <xdr:rowOff>104775</xdr:rowOff>
    </xdr:to>
    <xdr:sp macro="" textlink="">
      <xdr:nvSpPr>
        <xdr:cNvPr id="4" name="正方形/長方形 3"/>
        <xdr:cNvSpPr/>
      </xdr:nvSpPr>
      <xdr:spPr>
        <a:xfrm>
          <a:off x="544830" y="18145125"/>
          <a:ext cx="514350" cy="247650"/>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1009650</xdr:colOff>
      <xdr:row>77</xdr:row>
      <xdr:rowOff>142875</xdr:rowOff>
    </xdr:from>
    <xdr:to>
      <xdr:col>1</xdr:col>
      <xdr:colOff>1257300</xdr:colOff>
      <xdr:row>78</xdr:row>
      <xdr:rowOff>38100</xdr:rowOff>
    </xdr:to>
    <xdr:sp macro="" textlink="">
      <xdr:nvSpPr>
        <xdr:cNvPr id="5" name="右矢印 4"/>
        <xdr:cNvSpPr/>
      </xdr:nvSpPr>
      <xdr:spPr>
        <a:xfrm>
          <a:off x="1306830" y="18202275"/>
          <a:ext cx="247650" cy="123825"/>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224252</xdr:colOff>
      <xdr:row>78</xdr:row>
      <xdr:rowOff>165652</xdr:rowOff>
    </xdr:from>
    <xdr:to>
      <xdr:col>1</xdr:col>
      <xdr:colOff>758274</xdr:colOff>
      <xdr:row>78</xdr:row>
      <xdr:rowOff>166274</xdr:rowOff>
    </xdr:to>
    <xdr:cxnSp macro="">
      <xdr:nvCxnSpPr>
        <xdr:cNvPr id="6" name="直線矢印コネクタ 5"/>
        <xdr:cNvCxnSpPr/>
      </xdr:nvCxnSpPr>
      <xdr:spPr>
        <a:xfrm flipV="1">
          <a:off x="521432" y="18453652"/>
          <a:ext cx="534022" cy="62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821014</xdr:colOff>
      <xdr:row>77</xdr:row>
      <xdr:rowOff>62120</xdr:rowOff>
    </xdr:from>
    <xdr:to>
      <xdr:col>1</xdr:col>
      <xdr:colOff>826191</xdr:colOff>
      <xdr:row>78</xdr:row>
      <xdr:rowOff>119062</xdr:rowOff>
    </xdr:to>
    <xdr:cxnSp macro="">
      <xdr:nvCxnSpPr>
        <xdr:cNvPr id="7" name="直線矢印コネクタ 6"/>
        <xdr:cNvCxnSpPr/>
      </xdr:nvCxnSpPr>
      <xdr:spPr>
        <a:xfrm flipV="1">
          <a:off x="1118194" y="18121520"/>
          <a:ext cx="5177" cy="28554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390526</xdr:colOff>
      <xdr:row>78</xdr:row>
      <xdr:rowOff>120708</xdr:rowOff>
    </xdr:from>
    <xdr:ext cx="284988" cy="212667"/>
    <xdr:sp macro="" textlink="">
      <xdr:nvSpPr>
        <xdr:cNvPr id="8" name="テキスト ボックス 7"/>
        <xdr:cNvSpPr txBox="1"/>
      </xdr:nvSpPr>
      <xdr:spPr>
        <a:xfrm>
          <a:off x="687706" y="18408708"/>
          <a:ext cx="284988" cy="2126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solidFill>
                <a:sysClr val="windowText" lastClr="000000"/>
              </a:solidFill>
            </a:rPr>
            <a:t>Ｌ</a:t>
          </a:r>
        </a:p>
      </xdr:txBody>
    </xdr:sp>
    <xdr:clientData/>
  </xdr:oneCellAnchor>
  <xdr:oneCellAnchor>
    <xdr:from>
      <xdr:col>1</xdr:col>
      <xdr:colOff>770490</xdr:colOff>
      <xdr:row>77</xdr:row>
      <xdr:rowOff>77649</xdr:rowOff>
    </xdr:from>
    <xdr:ext cx="285271" cy="225703"/>
    <xdr:sp macro="" textlink="">
      <xdr:nvSpPr>
        <xdr:cNvPr id="9" name="テキスト ボックス 8"/>
        <xdr:cNvSpPr txBox="1"/>
      </xdr:nvSpPr>
      <xdr:spPr>
        <a:xfrm>
          <a:off x="1067670" y="18137049"/>
          <a:ext cx="28527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800">
              <a:solidFill>
                <a:sysClr val="windowText" lastClr="000000"/>
              </a:solidFill>
            </a:rPr>
            <a:t>Ｗ</a:t>
          </a:r>
        </a:p>
      </xdr:txBody>
    </xdr:sp>
    <xdr:clientData/>
  </xdr:oneCellAnchor>
  <xdr:twoCellAnchor>
    <xdr:from>
      <xdr:col>15</xdr:col>
      <xdr:colOff>212287</xdr:colOff>
      <xdr:row>35</xdr:row>
      <xdr:rowOff>15427</xdr:rowOff>
    </xdr:from>
    <xdr:to>
      <xdr:col>18</xdr:col>
      <xdr:colOff>446572</xdr:colOff>
      <xdr:row>37</xdr:row>
      <xdr:rowOff>51528</xdr:rowOff>
    </xdr:to>
    <xdr:grpSp>
      <xdr:nvGrpSpPr>
        <xdr:cNvPr id="10" name="グループ化 9"/>
        <xdr:cNvGrpSpPr/>
      </xdr:nvGrpSpPr>
      <xdr:grpSpPr>
        <a:xfrm>
          <a:off x="11718487" y="8184067"/>
          <a:ext cx="2085945" cy="493301"/>
          <a:chOff x="11660008" y="10567878"/>
          <a:chExt cx="1943092" cy="430421"/>
        </a:xfrm>
      </xdr:grpSpPr>
      <xdr:sp macro="" textlink="">
        <xdr:nvSpPr>
          <xdr:cNvPr id="11" name="正方形/長方形 10"/>
          <xdr:cNvSpPr/>
        </xdr:nvSpPr>
        <xdr:spPr>
          <a:xfrm>
            <a:off x="12440772" y="10582748"/>
            <a:ext cx="387306" cy="174448"/>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12" name="直線矢印コネクタ 11"/>
          <xdr:cNvCxnSpPr/>
        </xdr:nvCxnSpPr>
        <xdr:spPr>
          <a:xfrm>
            <a:off x="12403741" y="10808970"/>
            <a:ext cx="423376" cy="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xdr:cNvCxnSpPr/>
        </xdr:nvCxnSpPr>
        <xdr:spPr>
          <a:xfrm flipV="1">
            <a:off x="12902528" y="10586431"/>
            <a:ext cx="0" cy="19464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xdr:cNvSpPr txBox="1"/>
        </xdr:nvSpPr>
        <xdr:spPr>
          <a:xfrm>
            <a:off x="12271081" y="10784744"/>
            <a:ext cx="856983" cy="213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700">
                <a:solidFill>
                  <a:sysClr val="windowText" lastClr="000000"/>
                </a:solidFill>
              </a:rPr>
              <a:t>計量コンベア長</a:t>
            </a:r>
          </a:p>
        </xdr:txBody>
      </xdr:sp>
      <xdr:sp macro="" textlink="">
        <xdr:nvSpPr>
          <xdr:cNvPr id="15" name="テキスト ボックス 14"/>
          <xdr:cNvSpPr txBox="1"/>
        </xdr:nvSpPr>
        <xdr:spPr>
          <a:xfrm>
            <a:off x="12886122" y="10585587"/>
            <a:ext cx="716978" cy="21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計量コンベア幅</a:t>
            </a:r>
          </a:p>
        </xdr:txBody>
      </xdr:sp>
      <xdr:sp macro="" textlink="">
        <xdr:nvSpPr>
          <xdr:cNvPr id="16" name="右矢印 15"/>
          <xdr:cNvSpPr/>
        </xdr:nvSpPr>
        <xdr:spPr>
          <a:xfrm>
            <a:off x="12126686" y="10605464"/>
            <a:ext cx="217714" cy="119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xdr:cNvSpPr txBox="1"/>
        </xdr:nvSpPr>
        <xdr:spPr>
          <a:xfrm>
            <a:off x="11660008" y="10567878"/>
            <a:ext cx="507257" cy="21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流れ方向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33</xdr:row>
      <xdr:rowOff>0</xdr:rowOff>
    </xdr:from>
    <xdr:to>
      <xdr:col>6</xdr:col>
      <xdr:colOff>175259</xdr:colOff>
      <xdr:row>35</xdr:row>
      <xdr:rowOff>160020</xdr:rowOff>
    </xdr:to>
    <xdr:sp macro="" textlink="">
      <xdr:nvSpPr>
        <xdr:cNvPr id="54" name="左大かっこ 53"/>
        <xdr:cNvSpPr/>
      </xdr:nvSpPr>
      <xdr:spPr>
        <a:xfrm>
          <a:off x="3924300" y="7147560"/>
          <a:ext cx="175259" cy="58674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8</xdr:col>
      <xdr:colOff>655319</xdr:colOff>
      <xdr:row>33</xdr:row>
      <xdr:rowOff>0</xdr:rowOff>
    </xdr:from>
    <xdr:to>
      <xdr:col>8</xdr:col>
      <xdr:colOff>739138</xdr:colOff>
      <xdr:row>35</xdr:row>
      <xdr:rowOff>152400</xdr:rowOff>
    </xdr:to>
    <xdr:sp macro="" textlink="">
      <xdr:nvSpPr>
        <xdr:cNvPr id="55" name="左大かっこ 54"/>
        <xdr:cNvSpPr/>
      </xdr:nvSpPr>
      <xdr:spPr>
        <a:xfrm flipH="1">
          <a:off x="6880859" y="7147560"/>
          <a:ext cx="83819" cy="57912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1</xdr:col>
      <xdr:colOff>247650</xdr:colOff>
      <xdr:row>78</xdr:row>
      <xdr:rowOff>85725</xdr:rowOff>
    </xdr:from>
    <xdr:to>
      <xdr:col>1</xdr:col>
      <xdr:colOff>762000</xdr:colOff>
      <xdr:row>79</xdr:row>
      <xdr:rowOff>104775</xdr:rowOff>
    </xdr:to>
    <xdr:sp macro="" textlink="">
      <xdr:nvSpPr>
        <xdr:cNvPr id="56" name="正方形/長方形 55"/>
        <xdr:cNvSpPr/>
      </xdr:nvSpPr>
      <xdr:spPr>
        <a:xfrm>
          <a:off x="544830" y="16087725"/>
          <a:ext cx="514350" cy="232410"/>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1009650</xdr:colOff>
      <xdr:row>78</xdr:row>
      <xdr:rowOff>142875</xdr:rowOff>
    </xdr:from>
    <xdr:to>
      <xdr:col>1</xdr:col>
      <xdr:colOff>1257300</xdr:colOff>
      <xdr:row>79</xdr:row>
      <xdr:rowOff>38100</xdr:rowOff>
    </xdr:to>
    <xdr:sp macro="" textlink="">
      <xdr:nvSpPr>
        <xdr:cNvPr id="57" name="右矢印 56"/>
        <xdr:cNvSpPr/>
      </xdr:nvSpPr>
      <xdr:spPr>
        <a:xfrm>
          <a:off x="1306830" y="16144875"/>
          <a:ext cx="247650" cy="108585"/>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224252</xdr:colOff>
      <xdr:row>79</xdr:row>
      <xdr:rowOff>165652</xdr:rowOff>
    </xdr:from>
    <xdr:to>
      <xdr:col>1</xdr:col>
      <xdr:colOff>758274</xdr:colOff>
      <xdr:row>79</xdr:row>
      <xdr:rowOff>166274</xdr:rowOff>
    </xdr:to>
    <xdr:cxnSp macro="">
      <xdr:nvCxnSpPr>
        <xdr:cNvPr id="58" name="直線矢印コネクタ 57"/>
        <xdr:cNvCxnSpPr/>
      </xdr:nvCxnSpPr>
      <xdr:spPr>
        <a:xfrm flipV="1">
          <a:off x="521432" y="16381012"/>
          <a:ext cx="534022" cy="62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821014</xdr:colOff>
      <xdr:row>78</xdr:row>
      <xdr:rowOff>62120</xdr:rowOff>
    </xdr:from>
    <xdr:to>
      <xdr:col>1</xdr:col>
      <xdr:colOff>826191</xdr:colOff>
      <xdr:row>79</xdr:row>
      <xdr:rowOff>119062</xdr:rowOff>
    </xdr:to>
    <xdr:cxnSp macro="">
      <xdr:nvCxnSpPr>
        <xdr:cNvPr id="59" name="直線矢印コネクタ 58"/>
        <xdr:cNvCxnSpPr/>
      </xdr:nvCxnSpPr>
      <xdr:spPr>
        <a:xfrm flipV="1">
          <a:off x="1118194" y="16064120"/>
          <a:ext cx="5177" cy="27030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390526</xdr:colOff>
      <xdr:row>79</xdr:row>
      <xdr:rowOff>120708</xdr:rowOff>
    </xdr:from>
    <xdr:ext cx="284988" cy="212667"/>
    <xdr:sp macro="" textlink="">
      <xdr:nvSpPr>
        <xdr:cNvPr id="60" name="テキスト ボックス 59"/>
        <xdr:cNvSpPr txBox="1"/>
      </xdr:nvSpPr>
      <xdr:spPr>
        <a:xfrm>
          <a:off x="687706" y="16336068"/>
          <a:ext cx="284988" cy="2126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solidFill>
                <a:sysClr val="windowText" lastClr="000000"/>
              </a:solidFill>
            </a:rPr>
            <a:t>Ｌ</a:t>
          </a:r>
        </a:p>
      </xdr:txBody>
    </xdr:sp>
    <xdr:clientData/>
  </xdr:oneCellAnchor>
  <xdr:oneCellAnchor>
    <xdr:from>
      <xdr:col>1</xdr:col>
      <xdr:colOff>770490</xdr:colOff>
      <xdr:row>78</xdr:row>
      <xdr:rowOff>77649</xdr:rowOff>
    </xdr:from>
    <xdr:ext cx="285271" cy="225703"/>
    <xdr:sp macro="" textlink="">
      <xdr:nvSpPr>
        <xdr:cNvPr id="61" name="テキスト ボックス 60"/>
        <xdr:cNvSpPr txBox="1"/>
      </xdr:nvSpPr>
      <xdr:spPr>
        <a:xfrm>
          <a:off x="1067670" y="16079649"/>
          <a:ext cx="28527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800">
              <a:solidFill>
                <a:sysClr val="windowText" lastClr="000000"/>
              </a:solidFill>
            </a:rPr>
            <a:t>Ｗ</a:t>
          </a:r>
        </a:p>
      </xdr:txBody>
    </xdr:sp>
    <xdr:clientData/>
  </xdr:oneCellAnchor>
  <xdr:twoCellAnchor>
    <xdr:from>
      <xdr:col>16</xdr:col>
      <xdr:colOff>212277</xdr:colOff>
      <xdr:row>38</xdr:row>
      <xdr:rowOff>15427</xdr:rowOff>
    </xdr:from>
    <xdr:to>
      <xdr:col>19</xdr:col>
      <xdr:colOff>452790</xdr:colOff>
      <xdr:row>40</xdr:row>
      <xdr:rowOff>51528</xdr:rowOff>
    </xdr:to>
    <xdr:grpSp>
      <xdr:nvGrpSpPr>
        <xdr:cNvPr id="62" name="グループ化 61"/>
        <xdr:cNvGrpSpPr/>
      </xdr:nvGrpSpPr>
      <xdr:grpSpPr>
        <a:xfrm>
          <a:off x="12815757" y="8816527"/>
          <a:ext cx="2092173" cy="493301"/>
          <a:chOff x="11660008" y="10567878"/>
          <a:chExt cx="1948895" cy="430421"/>
        </a:xfrm>
      </xdr:grpSpPr>
      <xdr:sp macro="" textlink="">
        <xdr:nvSpPr>
          <xdr:cNvPr id="63" name="正方形/長方形 62"/>
          <xdr:cNvSpPr/>
        </xdr:nvSpPr>
        <xdr:spPr>
          <a:xfrm>
            <a:off x="12440772" y="10582748"/>
            <a:ext cx="387306" cy="174448"/>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64" name="直線矢印コネクタ 63"/>
          <xdr:cNvCxnSpPr/>
        </xdr:nvCxnSpPr>
        <xdr:spPr>
          <a:xfrm>
            <a:off x="12403741" y="10808970"/>
            <a:ext cx="423376" cy="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5" name="直線矢印コネクタ 64"/>
          <xdr:cNvCxnSpPr/>
        </xdr:nvCxnSpPr>
        <xdr:spPr>
          <a:xfrm flipV="1">
            <a:off x="12902528" y="10586431"/>
            <a:ext cx="0" cy="194640"/>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66" name="テキスト ボックス 65"/>
          <xdr:cNvSpPr txBox="1"/>
        </xdr:nvSpPr>
        <xdr:spPr>
          <a:xfrm>
            <a:off x="12271081" y="10784744"/>
            <a:ext cx="856983" cy="213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700">
                <a:solidFill>
                  <a:sysClr val="windowText" lastClr="000000"/>
                </a:solidFill>
              </a:rPr>
              <a:t>計量コンベヤ長</a:t>
            </a:r>
          </a:p>
        </xdr:txBody>
      </xdr:sp>
      <xdr:sp macro="" textlink="">
        <xdr:nvSpPr>
          <xdr:cNvPr id="67" name="テキスト ボックス 66"/>
          <xdr:cNvSpPr txBox="1"/>
        </xdr:nvSpPr>
        <xdr:spPr>
          <a:xfrm>
            <a:off x="12886122" y="10585587"/>
            <a:ext cx="722781" cy="1823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計量コンベヤ幅</a:t>
            </a:r>
          </a:p>
        </xdr:txBody>
      </xdr:sp>
      <xdr:sp macro="" textlink="">
        <xdr:nvSpPr>
          <xdr:cNvPr id="68" name="右矢印 67"/>
          <xdr:cNvSpPr/>
        </xdr:nvSpPr>
        <xdr:spPr>
          <a:xfrm>
            <a:off x="12126686" y="10605464"/>
            <a:ext cx="217714" cy="119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2" name="テキスト ボックス 91"/>
          <xdr:cNvSpPr txBox="1"/>
        </xdr:nvSpPr>
        <xdr:spPr>
          <a:xfrm>
            <a:off x="11660008" y="10567878"/>
            <a:ext cx="507257" cy="21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700">
                <a:solidFill>
                  <a:sysClr val="windowText" lastClr="000000"/>
                </a:solidFill>
              </a:rPr>
              <a:t>流れ方向</a:t>
            </a:r>
          </a:p>
        </xdr:txBody>
      </xdr:sp>
    </xdr:grpSp>
    <xdr:clientData/>
  </xdr:twoCellAnchor>
  <xdr:twoCellAnchor>
    <xdr:from>
      <xdr:col>21</xdr:col>
      <xdr:colOff>486847</xdr:colOff>
      <xdr:row>74</xdr:row>
      <xdr:rowOff>6589</xdr:rowOff>
    </xdr:from>
    <xdr:to>
      <xdr:col>23</xdr:col>
      <xdr:colOff>469867</xdr:colOff>
      <xdr:row>76</xdr:row>
      <xdr:rowOff>167877</xdr:rowOff>
    </xdr:to>
    <xdr:grpSp>
      <xdr:nvGrpSpPr>
        <xdr:cNvPr id="93" name="グループ化 92"/>
        <xdr:cNvGrpSpPr/>
      </xdr:nvGrpSpPr>
      <xdr:grpSpPr>
        <a:xfrm>
          <a:off x="16176427" y="17151589"/>
          <a:ext cx="1217460" cy="618488"/>
          <a:chOff x="16844581" y="19481304"/>
          <a:chExt cx="1218262" cy="510204"/>
        </a:xfrm>
      </xdr:grpSpPr>
      <xdr:grpSp>
        <xdr:nvGrpSpPr>
          <xdr:cNvPr id="94" name="グループ化 93"/>
          <xdr:cNvGrpSpPr/>
        </xdr:nvGrpSpPr>
        <xdr:grpSpPr>
          <a:xfrm>
            <a:off x="16844581" y="19481304"/>
            <a:ext cx="1028262" cy="510204"/>
            <a:chOff x="9753600" y="23556686"/>
            <a:chExt cx="1033048" cy="409286"/>
          </a:xfrm>
        </xdr:grpSpPr>
        <xdr:sp macro="" textlink="">
          <xdr:nvSpPr>
            <xdr:cNvPr id="96" name="正方形/長方形 95"/>
            <xdr:cNvSpPr/>
          </xdr:nvSpPr>
          <xdr:spPr>
            <a:xfrm>
              <a:off x="9776998" y="23580291"/>
              <a:ext cx="514350" cy="170707"/>
            </a:xfrm>
            <a:prstGeom prst="rec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97" name="右矢印 96"/>
            <xdr:cNvSpPr/>
          </xdr:nvSpPr>
          <xdr:spPr>
            <a:xfrm>
              <a:off x="10538998" y="23637441"/>
              <a:ext cx="247650" cy="91168"/>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98" name="直線矢印コネクタ 97"/>
            <xdr:cNvCxnSpPr/>
          </xdr:nvCxnSpPr>
          <xdr:spPr>
            <a:xfrm flipV="1">
              <a:off x="9753600" y="23795032"/>
              <a:ext cx="534022" cy="622"/>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flipV="1">
              <a:off x="10355539" y="23556686"/>
              <a:ext cx="0" cy="201038"/>
            </a:xfrm>
            <a:prstGeom prst="straightConnector1">
              <a:avLst/>
            </a:prstGeom>
            <a:ln w="12700">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0" name="テキスト ボックス 99"/>
            <xdr:cNvSpPr txBox="1"/>
          </xdr:nvSpPr>
          <xdr:spPr>
            <a:xfrm>
              <a:off x="9919874" y="23753305"/>
              <a:ext cx="284988" cy="2126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solidFill>
                    <a:sysClr val="windowText" lastClr="000000"/>
                  </a:solidFill>
                </a:rPr>
                <a:t>Ｌ</a:t>
              </a:r>
            </a:p>
          </xdr:txBody>
        </xdr:sp>
        <xdr:sp macro="" textlink="">
          <xdr:nvSpPr>
            <xdr:cNvPr id="101" name="テキスト ボックス 100"/>
            <xdr:cNvSpPr txBox="1"/>
          </xdr:nvSpPr>
          <xdr:spPr>
            <a:xfrm>
              <a:off x="10299838" y="23572215"/>
              <a:ext cx="28527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800">
                  <a:solidFill>
                    <a:sysClr val="windowText" lastClr="000000"/>
                  </a:solidFill>
                </a:rPr>
                <a:t>Ｗ</a:t>
              </a:r>
            </a:p>
          </xdr:txBody>
        </xdr:sp>
      </xdr:grpSp>
      <xdr:sp macro="" textlink="">
        <xdr:nvSpPr>
          <xdr:cNvPr id="95" name="テキスト ボックス 94"/>
          <xdr:cNvSpPr txBox="1"/>
        </xdr:nvSpPr>
        <xdr:spPr>
          <a:xfrm>
            <a:off x="17517979" y="19675641"/>
            <a:ext cx="544864" cy="209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r>
              <a:rPr kumimoji="1" lang="ja-JP" altLang="en-US" sz="700">
                <a:solidFill>
                  <a:sysClr val="windowText" lastClr="000000"/>
                </a:solidFill>
              </a:rPr>
              <a:t>流れ方向</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77"/>
  <sheetViews>
    <sheetView tabSelected="1" view="pageBreakPreview" zoomScaleNormal="100" zoomScaleSheetLayoutView="100" workbookViewId="0">
      <selection activeCell="A2" sqref="A2"/>
    </sheetView>
  </sheetViews>
  <sheetFormatPr defaultColWidth="9" defaultRowHeight="15" customHeight="1"/>
  <cols>
    <col min="1" max="1" width="4.33203125" style="199" customWidth="1"/>
    <col min="2" max="2" width="22.77734375" style="28" customWidth="1"/>
    <col min="3" max="4" width="10.77734375" style="28" customWidth="1"/>
    <col min="5" max="5" width="4.21875" style="31" customWidth="1"/>
    <col min="6" max="6" width="4.33203125" style="199" customWidth="1"/>
    <col min="7" max="7" width="22.77734375" style="28" customWidth="1"/>
    <col min="8" max="9" width="10.77734375" style="28" customWidth="1"/>
    <col min="10" max="10" width="4.21875" style="31" customWidth="1"/>
    <col min="11" max="11" width="9" style="27"/>
    <col min="12" max="12" width="4.33203125" style="27" customWidth="1"/>
    <col min="13" max="13" width="35.88671875" style="27" bestFit="1" customWidth="1"/>
    <col min="14" max="14" width="9" style="27"/>
    <col min="15" max="15" width="10.77734375" style="27" customWidth="1"/>
    <col min="16" max="24" width="9" style="27"/>
    <col min="25" max="16384" width="9" style="28"/>
  </cols>
  <sheetData>
    <row r="1" spans="1:33" ht="27" customHeight="1">
      <c r="A1" s="330" t="s">
        <v>275</v>
      </c>
      <c r="B1" s="330"/>
      <c r="C1" s="330"/>
      <c r="D1" s="330"/>
      <c r="E1" s="330"/>
      <c r="F1" s="330"/>
      <c r="G1" s="330"/>
      <c r="H1" s="330"/>
      <c r="I1" s="330"/>
      <c r="J1" s="330"/>
      <c r="L1" s="27" t="s">
        <v>92</v>
      </c>
    </row>
    <row r="2" spans="1:33" s="30" customFormat="1" ht="18.149999999999999" customHeight="1">
      <c r="A2" s="29"/>
      <c r="E2" s="31"/>
      <c r="F2" s="29"/>
      <c r="J2" s="31"/>
      <c r="K2" s="27"/>
      <c r="L2" s="32" t="s">
        <v>80</v>
      </c>
      <c r="M2" s="27" t="s">
        <v>81</v>
      </c>
      <c r="N2" s="27"/>
      <c r="O2" s="27"/>
      <c r="P2" s="27"/>
      <c r="Q2" s="27"/>
      <c r="R2" s="27"/>
      <c r="S2" s="27"/>
      <c r="T2" s="27"/>
      <c r="U2" s="27"/>
      <c r="V2" s="27"/>
      <c r="W2" s="27"/>
      <c r="X2" s="27"/>
    </row>
    <row r="3" spans="1:33" s="30" customFormat="1" ht="18.149999999999999" customHeight="1">
      <c r="A3" s="33"/>
      <c r="B3" s="34"/>
      <c r="C3" s="34"/>
      <c r="D3" s="331" t="s">
        <v>146</v>
      </c>
      <c r="E3" s="331"/>
      <c r="F3" s="331"/>
      <c r="G3" s="1"/>
      <c r="H3" s="36" t="s">
        <v>105</v>
      </c>
      <c r="I3" s="332"/>
      <c r="J3" s="332"/>
      <c r="K3" s="27"/>
      <c r="L3" s="37" t="s">
        <v>78</v>
      </c>
      <c r="M3" s="27" t="s">
        <v>79</v>
      </c>
      <c r="N3" s="27"/>
      <c r="O3" s="27"/>
      <c r="P3" s="27"/>
      <c r="Q3" s="27"/>
      <c r="R3" s="27"/>
      <c r="S3" s="27"/>
      <c r="T3" s="27"/>
      <c r="U3" s="27"/>
      <c r="V3" s="27"/>
      <c r="W3" s="27"/>
      <c r="X3" s="27"/>
    </row>
    <row r="4" spans="1:33" s="30" customFormat="1" ht="18.149999999999999" customHeight="1" thickBot="1">
      <c r="A4" s="29" t="s">
        <v>12</v>
      </c>
      <c r="B4" s="319" t="s">
        <v>5</v>
      </c>
      <c r="C4" s="319"/>
      <c r="D4" s="38"/>
      <c r="E4" s="38"/>
      <c r="F4" s="38"/>
      <c r="G4" s="39"/>
      <c r="H4" s="36"/>
      <c r="I4" s="40"/>
      <c r="J4" s="40"/>
      <c r="K4" s="27"/>
      <c r="L4" s="32" t="s">
        <v>172</v>
      </c>
      <c r="M4" s="27" t="s">
        <v>173</v>
      </c>
      <c r="N4" s="27"/>
      <c r="O4" s="27"/>
      <c r="P4" s="27"/>
      <c r="Q4" s="27"/>
      <c r="R4" s="27"/>
      <c r="S4" s="27"/>
      <c r="T4" s="27"/>
      <c r="U4" s="27"/>
      <c r="V4" s="27"/>
      <c r="W4" s="27"/>
      <c r="X4" s="27"/>
    </row>
    <row r="5" spans="1:33" s="30" customFormat="1" ht="18.149999999999999" customHeight="1">
      <c r="A5" s="41"/>
      <c r="B5" s="320" t="s">
        <v>7</v>
      </c>
      <c r="C5" s="320"/>
      <c r="D5" s="321"/>
      <c r="E5" s="42" t="s">
        <v>1</v>
      </c>
      <c r="F5" s="43"/>
      <c r="G5" s="320" t="s">
        <v>7</v>
      </c>
      <c r="H5" s="320"/>
      <c r="I5" s="321"/>
      <c r="J5" s="44" t="s">
        <v>1</v>
      </c>
      <c r="K5" s="27"/>
      <c r="L5" s="45"/>
      <c r="M5" s="46"/>
      <c r="N5" s="27"/>
      <c r="O5" s="27"/>
      <c r="P5" s="27"/>
      <c r="Q5" s="27"/>
      <c r="R5" s="27"/>
      <c r="S5" s="27"/>
      <c r="T5" s="27"/>
      <c r="U5" s="27"/>
      <c r="V5" s="27"/>
      <c r="W5" s="27"/>
      <c r="X5" s="27"/>
    </row>
    <row r="6" spans="1:33" s="30" customFormat="1" ht="18.149999999999999" customHeight="1" thickBot="1">
      <c r="A6" s="47" t="s">
        <v>10</v>
      </c>
      <c r="B6" s="48" t="s">
        <v>22</v>
      </c>
      <c r="C6" s="326"/>
      <c r="D6" s="327"/>
      <c r="E6" s="49" t="s">
        <v>0</v>
      </c>
      <c r="F6" s="50" t="s">
        <v>4</v>
      </c>
      <c r="G6" s="51" t="s">
        <v>115</v>
      </c>
      <c r="H6" s="52"/>
      <c r="I6" s="53"/>
      <c r="J6" s="54"/>
      <c r="K6" s="27"/>
      <c r="L6" s="291" t="s">
        <v>492</v>
      </c>
      <c r="M6" s="291"/>
      <c r="N6" s="291"/>
      <c r="O6" s="291"/>
      <c r="P6" s="291"/>
      <c r="Q6" s="291"/>
      <c r="R6" s="291"/>
      <c r="S6" s="291"/>
      <c r="T6" s="291"/>
      <c r="U6" s="291"/>
      <c r="V6" s="291"/>
      <c r="W6" s="291"/>
      <c r="X6" s="291"/>
      <c r="Y6" s="55"/>
      <c r="Z6" s="55"/>
      <c r="AA6" s="55"/>
      <c r="AB6" s="55"/>
      <c r="AC6" s="55"/>
      <c r="AD6" s="55"/>
      <c r="AE6" s="55"/>
      <c r="AF6" s="55"/>
      <c r="AG6" s="55"/>
    </row>
    <row r="7" spans="1:33" s="30" customFormat="1" ht="18.149999999999999" customHeight="1">
      <c r="A7" s="56" t="s">
        <v>49</v>
      </c>
      <c r="B7" s="57" t="s">
        <v>21</v>
      </c>
      <c r="C7" s="328"/>
      <c r="D7" s="329"/>
      <c r="E7" s="58" t="s">
        <v>0</v>
      </c>
      <c r="F7" s="33"/>
      <c r="G7" s="59" t="s">
        <v>511</v>
      </c>
      <c r="H7" s="315"/>
      <c r="I7" s="316"/>
      <c r="J7" s="60" t="s">
        <v>0</v>
      </c>
      <c r="K7" s="27"/>
      <c r="L7" s="61" t="s">
        <v>213</v>
      </c>
      <c r="M7" s="302" t="s">
        <v>501</v>
      </c>
      <c r="N7" s="303"/>
      <c r="O7" s="303"/>
      <c r="P7" s="303"/>
      <c r="Q7" s="303"/>
      <c r="R7" s="303"/>
      <c r="S7" s="303"/>
      <c r="T7" s="303"/>
      <c r="U7" s="303"/>
      <c r="V7" s="303"/>
      <c r="W7" s="303"/>
      <c r="X7" s="303"/>
      <c r="Y7" s="62"/>
      <c r="Z7" s="55"/>
      <c r="AA7" s="55"/>
      <c r="AB7" s="55"/>
      <c r="AC7" s="55"/>
      <c r="AD7" s="55"/>
      <c r="AE7" s="55"/>
      <c r="AF7" s="55"/>
      <c r="AG7" s="55"/>
    </row>
    <row r="8" spans="1:33" s="30" customFormat="1" ht="18.149999999999999" customHeight="1">
      <c r="A8" s="63" t="s">
        <v>120</v>
      </c>
      <c r="B8" s="64" t="s">
        <v>8</v>
      </c>
      <c r="C8" s="64"/>
      <c r="D8" s="65"/>
      <c r="E8" s="66"/>
      <c r="F8" s="50" t="s">
        <v>3</v>
      </c>
      <c r="G8" s="64" t="s">
        <v>56</v>
      </c>
      <c r="H8" s="67"/>
      <c r="I8" s="68"/>
      <c r="J8" s="69"/>
      <c r="K8" s="27"/>
      <c r="L8" s="294" t="s">
        <v>214</v>
      </c>
      <c r="M8" s="281" t="s">
        <v>38</v>
      </c>
      <c r="N8" s="270" t="s">
        <v>235</v>
      </c>
      <c r="O8" s="271"/>
      <c r="P8" s="271"/>
      <c r="Q8" s="271"/>
      <c r="R8" s="271"/>
      <c r="S8" s="271"/>
      <c r="T8" s="271"/>
      <c r="U8" s="271"/>
      <c r="V8" s="271"/>
      <c r="W8" s="271"/>
      <c r="X8" s="271"/>
      <c r="Y8" s="62"/>
      <c r="Z8" s="55"/>
      <c r="AA8" s="55"/>
      <c r="AB8" s="55"/>
      <c r="AC8" s="55"/>
      <c r="AD8" s="55"/>
      <c r="AE8" s="55"/>
      <c r="AF8" s="55"/>
      <c r="AG8" s="55"/>
    </row>
    <row r="9" spans="1:33" s="30" customFormat="1" ht="18.149999999999999" customHeight="1">
      <c r="A9" s="70"/>
      <c r="B9" s="57" t="s">
        <v>23</v>
      </c>
      <c r="C9" s="315"/>
      <c r="D9" s="316"/>
      <c r="E9" s="71" t="s">
        <v>0</v>
      </c>
      <c r="F9" s="33"/>
      <c r="G9" s="59" t="s">
        <v>86</v>
      </c>
      <c r="H9" s="328"/>
      <c r="I9" s="329"/>
      <c r="J9" s="72" t="s">
        <v>0</v>
      </c>
      <c r="K9" s="27"/>
      <c r="L9" s="295"/>
      <c r="M9" s="282"/>
      <c r="N9" s="272" t="s">
        <v>236</v>
      </c>
      <c r="O9" s="273"/>
      <c r="P9" s="273"/>
      <c r="Q9" s="273"/>
      <c r="R9" s="273"/>
      <c r="S9" s="273"/>
      <c r="T9" s="273"/>
      <c r="U9" s="273"/>
      <c r="V9" s="273"/>
      <c r="W9" s="273"/>
      <c r="X9" s="273"/>
      <c r="Y9" s="62"/>
      <c r="Z9" s="55"/>
      <c r="AA9" s="55"/>
      <c r="AB9" s="55"/>
      <c r="AC9" s="55"/>
      <c r="AD9" s="55"/>
      <c r="AE9" s="55"/>
      <c r="AF9" s="55"/>
      <c r="AG9" s="55"/>
    </row>
    <row r="10" spans="1:33" s="30" customFormat="1" ht="18.149999999999999" customHeight="1">
      <c r="A10" s="70"/>
      <c r="B10" s="57" t="s">
        <v>27</v>
      </c>
      <c r="C10" s="315"/>
      <c r="D10" s="316"/>
      <c r="E10" s="71" t="s">
        <v>0</v>
      </c>
      <c r="F10" s="33"/>
      <c r="G10" s="59" t="s">
        <v>87</v>
      </c>
      <c r="H10" s="328"/>
      <c r="I10" s="329"/>
      <c r="J10" s="72" t="s">
        <v>0</v>
      </c>
      <c r="K10" s="27"/>
      <c r="L10" s="73" t="s">
        <v>211</v>
      </c>
      <c r="M10" s="74" t="s">
        <v>116</v>
      </c>
      <c r="N10" s="274" t="s">
        <v>486</v>
      </c>
      <c r="O10" s="275"/>
      <c r="P10" s="275"/>
      <c r="Q10" s="275"/>
      <c r="R10" s="275"/>
      <c r="S10" s="275"/>
      <c r="T10" s="275"/>
      <c r="U10" s="275"/>
      <c r="V10" s="275"/>
      <c r="W10" s="275"/>
      <c r="X10" s="275"/>
      <c r="Y10" s="62"/>
      <c r="Z10" s="55"/>
      <c r="AA10" s="55"/>
      <c r="AB10" s="55"/>
      <c r="AC10" s="55"/>
      <c r="AD10" s="55"/>
      <c r="AE10" s="55"/>
      <c r="AF10" s="55"/>
      <c r="AG10" s="55"/>
    </row>
    <row r="11" spans="1:33" s="30" customFormat="1" ht="18.149999999999999" customHeight="1" thickBot="1">
      <c r="A11" s="75"/>
      <c r="B11" s="38" t="s">
        <v>24</v>
      </c>
      <c r="C11" s="333"/>
      <c r="D11" s="334"/>
      <c r="E11" s="76" t="s">
        <v>0</v>
      </c>
      <c r="F11" s="77"/>
      <c r="G11" s="78" t="s">
        <v>88</v>
      </c>
      <c r="H11" s="335"/>
      <c r="I11" s="336"/>
      <c r="J11" s="79" t="s">
        <v>0</v>
      </c>
      <c r="K11" s="27"/>
      <c r="L11" s="73" t="s">
        <v>215</v>
      </c>
      <c r="M11" s="74" t="s">
        <v>108</v>
      </c>
      <c r="N11" s="274" t="s">
        <v>237</v>
      </c>
      <c r="O11" s="275"/>
      <c r="P11" s="275"/>
      <c r="Q11" s="275"/>
      <c r="R11" s="275"/>
      <c r="S11" s="275"/>
      <c r="T11" s="275"/>
      <c r="U11" s="275"/>
      <c r="V11" s="275"/>
      <c r="W11" s="275"/>
      <c r="X11" s="275"/>
      <c r="Y11" s="62"/>
      <c r="Z11" s="55"/>
      <c r="AA11" s="55"/>
      <c r="AB11" s="55"/>
      <c r="AC11" s="55"/>
      <c r="AD11" s="55"/>
      <c r="AE11" s="55"/>
      <c r="AF11" s="55"/>
      <c r="AG11" s="55"/>
    </row>
    <row r="12" spans="1:33" s="30" customFormat="1" ht="18.149999999999999" customHeight="1">
      <c r="A12" s="33"/>
      <c r="B12" s="34"/>
      <c r="C12" s="34"/>
      <c r="D12" s="34"/>
      <c r="E12" s="80"/>
      <c r="F12" s="33"/>
      <c r="G12" s="40"/>
      <c r="H12" s="81"/>
      <c r="I12" s="81"/>
      <c r="J12" s="80"/>
      <c r="K12" s="27"/>
      <c r="L12" s="73" t="s">
        <v>212</v>
      </c>
      <c r="M12" s="74" t="s">
        <v>313</v>
      </c>
      <c r="N12" s="274" t="s">
        <v>289</v>
      </c>
      <c r="O12" s="275"/>
      <c r="P12" s="275"/>
      <c r="Q12" s="275"/>
      <c r="R12" s="275"/>
      <c r="S12" s="275"/>
      <c r="T12" s="275"/>
      <c r="U12" s="275"/>
      <c r="V12" s="275"/>
      <c r="W12" s="275"/>
      <c r="X12" s="275"/>
      <c r="Y12" s="62"/>
      <c r="Z12" s="55"/>
      <c r="AA12" s="55"/>
      <c r="AB12" s="55"/>
      <c r="AC12" s="55"/>
      <c r="AD12" s="55"/>
      <c r="AE12" s="55"/>
      <c r="AF12" s="55"/>
      <c r="AG12" s="55"/>
    </row>
    <row r="13" spans="1:33" s="30" customFormat="1" ht="18.149999999999999" customHeight="1" thickBot="1">
      <c r="A13" s="29" t="s">
        <v>13</v>
      </c>
      <c r="B13" s="319" t="s">
        <v>18</v>
      </c>
      <c r="C13" s="319"/>
      <c r="D13" s="34"/>
      <c r="E13" s="31"/>
      <c r="F13" s="33"/>
      <c r="G13" s="34"/>
      <c r="H13" s="34"/>
      <c r="I13" s="34"/>
      <c r="J13" s="31"/>
      <c r="K13" s="27"/>
      <c r="L13" s="73" t="s">
        <v>216</v>
      </c>
      <c r="M13" s="74" t="s">
        <v>83</v>
      </c>
      <c r="N13" s="274" t="s">
        <v>238</v>
      </c>
      <c r="O13" s="275"/>
      <c r="P13" s="275"/>
      <c r="Q13" s="275"/>
      <c r="R13" s="275"/>
      <c r="S13" s="275"/>
      <c r="T13" s="275"/>
      <c r="U13" s="275"/>
      <c r="V13" s="275"/>
      <c r="W13" s="275"/>
      <c r="X13" s="275"/>
      <c r="Y13" s="62"/>
      <c r="Z13" s="55"/>
      <c r="AA13" s="55"/>
      <c r="AB13" s="55"/>
      <c r="AC13" s="55"/>
      <c r="AD13" s="55"/>
      <c r="AE13" s="55"/>
      <c r="AF13" s="55"/>
      <c r="AG13" s="55"/>
    </row>
    <row r="14" spans="1:33" s="30" customFormat="1" ht="18.149999999999999" customHeight="1">
      <c r="A14" s="41"/>
      <c r="B14" s="320" t="s">
        <v>7</v>
      </c>
      <c r="C14" s="320"/>
      <c r="D14" s="321"/>
      <c r="E14" s="82" t="s">
        <v>1</v>
      </c>
      <c r="F14" s="83"/>
      <c r="G14" s="320" t="s">
        <v>7</v>
      </c>
      <c r="H14" s="320"/>
      <c r="I14" s="321"/>
      <c r="J14" s="44" t="s">
        <v>1</v>
      </c>
      <c r="K14" s="27"/>
      <c r="L14" s="73" t="s">
        <v>217</v>
      </c>
      <c r="M14" s="74" t="s">
        <v>314</v>
      </c>
      <c r="N14" s="274" t="s">
        <v>290</v>
      </c>
      <c r="O14" s="275"/>
      <c r="P14" s="275"/>
      <c r="Q14" s="275"/>
      <c r="R14" s="275"/>
      <c r="S14" s="275"/>
      <c r="T14" s="275"/>
      <c r="U14" s="275"/>
      <c r="V14" s="275"/>
      <c r="W14" s="275"/>
      <c r="X14" s="275"/>
      <c r="Y14" s="62"/>
      <c r="Z14" s="55"/>
      <c r="AA14" s="55"/>
      <c r="AB14" s="55"/>
      <c r="AC14" s="55"/>
      <c r="AD14" s="55"/>
      <c r="AE14" s="55"/>
      <c r="AF14" s="55"/>
      <c r="AG14" s="55"/>
    </row>
    <row r="15" spans="1:33" s="30" customFormat="1" ht="18.149999999999999" customHeight="1">
      <c r="A15" s="47" t="s">
        <v>10</v>
      </c>
      <c r="B15" s="59" t="s">
        <v>25</v>
      </c>
      <c r="C15" s="322"/>
      <c r="D15" s="323"/>
      <c r="E15" s="58" t="s">
        <v>0</v>
      </c>
      <c r="F15" s="84" t="s">
        <v>4</v>
      </c>
      <c r="G15" s="85" t="s">
        <v>28</v>
      </c>
      <c r="H15" s="324"/>
      <c r="I15" s="325"/>
      <c r="J15" s="86" t="s">
        <v>0</v>
      </c>
      <c r="K15" s="27"/>
      <c r="L15" s="294" t="s">
        <v>15</v>
      </c>
      <c r="M15" s="281" t="s">
        <v>218</v>
      </c>
      <c r="N15" s="270" t="s">
        <v>239</v>
      </c>
      <c r="O15" s="271"/>
      <c r="P15" s="271"/>
      <c r="Q15" s="271"/>
      <c r="R15" s="271"/>
      <c r="S15" s="271"/>
      <c r="T15" s="271"/>
      <c r="U15" s="271"/>
      <c r="V15" s="271"/>
      <c r="W15" s="271"/>
      <c r="X15" s="271"/>
      <c r="Y15" s="62"/>
      <c r="Z15" s="55"/>
      <c r="AA15" s="55"/>
      <c r="AB15" s="55"/>
      <c r="AC15" s="55"/>
      <c r="AD15" s="55"/>
      <c r="AE15" s="55"/>
      <c r="AF15" s="55"/>
      <c r="AG15" s="55"/>
    </row>
    <row r="16" spans="1:33" s="30" customFormat="1" ht="18.149999999999999" customHeight="1">
      <c r="A16" s="56" t="s">
        <v>49</v>
      </c>
      <c r="B16" s="59" t="s">
        <v>26</v>
      </c>
      <c r="C16" s="315"/>
      <c r="D16" s="316"/>
      <c r="E16" s="58" t="s">
        <v>0</v>
      </c>
      <c r="F16" s="87"/>
      <c r="G16" s="57" t="s">
        <v>119</v>
      </c>
      <c r="H16" s="315"/>
      <c r="I16" s="316"/>
      <c r="J16" s="72" t="s">
        <v>0</v>
      </c>
      <c r="K16" s="27"/>
      <c r="L16" s="296"/>
      <c r="M16" s="267"/>
      <c r="N16" s="297" t="s">
        <v>240</v>
      </c>
      <c r="O16" s="298"/>
      <c r="P16" s="298"/>
      <c r="Q16" s="298"/>
      <c r="R16" s="298"/>
      <c r="S16" s="298"/>
      <c r="T16" s="298"/>
      <c r="U16" s="298"/>
      <c r="V16" s="298"/>
      <c r="W16" s="298"/>
      <c r="X16" s="298"/>
      <c r="Y16" s="62"/>
      <c r="Z16" s="55"/>
      <c r="AA16" s="55"/>
      <c r="AB16" s="55"/>
      <c r="AC16" s="55"/>
      <c r="AD16" s="55"/>
      <c r="AE16" s="55"/>
      <c r="AF16" s="55"/>
      <c r="AG16" s="55"/>
    </row>
    <row r="17" spans="1:33" s="30" customFormat="1" ht="18.149999999999999" customHeight="1" thickBot="1">
      <c r="A17" s="88" t="s">
        <v>2</v>
      </c>
      <c r="B17" s="89" t="s">
        <v>131</v>
      </c>
      <c r="C17" s="317"/>
      <c r="D17" s="318"/>
      <c r="E17" s="90" t="s">
        <v>0</v>
      </c>
      <c r="F17" s="77"/>
      <c r="G17" s="38"/>
      <c r="H17" s="91"/>
      <c r="I17" s="92"/>
      <c r="J17" s="93"/>
      <c r="K17" s="27"/>
      <c r="L17" s="296"/>
      <c r="M17" s="267"/>
      <c r="N17" s="272" t="s">
        <v>241</v>
      </c>
      <c r="O17" s="273"/>
      <c r="P17" s="273"/>
      <c r="Q17" s="273"/>
      <c r="R17" s="273"/>
      <c r="S17" s="273"/>
      <c r="T17" s="273"/>
      <c r="U17" s="273"/>
      <c r="V17" s="273"/>
      <c r="W17" s="273"/>
      <c r="X17" s="273"/>
      <c r="Y17" s="62"/>
      <c r="Z17" s="55"/>
      <c r="AA17" s="55"/>
      <c r="AB17" s="55"/>
      <c r="AC17" s="55"/>
      <c r="AD17" s="55"/>
      <c r="AE17" s="55"/>
      <c r="AF17" s="55"/>
      <c r="AG17" s="55"/>
    </row>
    <row r="18" spans="1:33" s="30" customFormat="1" ht="18.149999999999999" customHeight="1">
      <c r="A18" s="33"/>
      <c r="B18" s="94"/>
      <c r="C18" s="95"/>
      <c r="D18" s="95"/>
      <c r="E18" s="80"/>
      <c r="F18" s="33"/>
      <c r="G18" s="34"/>
      <c r="H18" s="34"/>
      <c r="I18" s="34"/>
      <c r="J18" s="80"/>
      <c r="K18" s="27"/>
      <c r="L18" s="296"/>
      <c r="M18" s="267"/>
      <c r="N18" s="270" t="s">
        <v>242</v>
      </c>
      <c r="O18" s="271"/>
      <c r="P18" s="271"/>
      <c r="Q18" s="271"/>
      <c r="R18" s="271"/>
      <c r="S18" s="271"/>
      <c r="T18" s="271"/>
      <c r="U18" s="271"/>
      <c r="V18" s="271"/>
      <c r="W18" s="271"/>
      <c r="X18" s="271"/>
      <c r="Y18" s="62"/>
      <c r="Z18" s="55"/>
      <c r="AA18" s="55"/>
      <c r="AB18" s="55"/>
      <c r="AC18" s="55"/>
      <c r="AD18" s="55"/>
      <c r="AE18" s="55"/>
      <c r="AF18" s="55"/>
      <c r="AG18" s="55"/>
    </row>
    <row r="19" spans="1:33" s="30" customFormat="1" ht="18.149999999999999" customHeight="1" thickBot="1">
      <c r="A19" s="33" t="s">
        <v>132</v>
      </c>
      <c r="B19" s="319" t="s">
        <v>17</v>
      </c>
      <c r="C19" s="319"/>
      <c r="E19" s="31"/>
      <c r="F19" s="29"/>
      <c r="J19" s="31"/>
      <c r="K19" s="27"/>
      <c r="L19" s="296"/>
      <c r="M19" s="267"/>
      <c r="N19" s="272" t="s">
        <v>243</v>
      </c>
      <c r="O19" s="273"/>
      <c r="P19" s="273"/>
      <c r="Q19" s="273"/>
      <c r="R19" s="273"/>
      <c r="S19" s="273"/>
      <c r="T19" s="273"/>
      <c r="U19" s="273"/>
      <c r="V19" s="273"/>
      <c r="W19" s="273"/>
      <c r="X19" s="273"/>
      <c r="Y19" s="62"/>
      <c r="Z19" s="55"/>
      <c r="AA19" s="55"/>
      <c r="AB19" s="55"/>
      <c r="AC19" s="55"/>
      <c r="AD19" s="55"/>
      <c r="AE19" s="55"/>
      <c r="AF19" s="55"/>
      <c r="AG19" s="55"/>
    </row>
    <row r="20" spans="1:33" s="30" customFormat="1" ht="18.149999999999999" customHeight="1">
      <c r="A20" s="41"/>
      <c r="B20" s="320" t="s">
        <v>7</v>
      </c>
      <c r="C20" s="320"/>
      <c r="D20" s="321"/>
      <c r="E20" s="82" t="s">
        <v>1</v>
      </c>
      <c r="F20" s="83"/>
      <c r="G20" s="320" t="s">
        <v>7</v>
      </c>
      <c r="H20" s="320"/>
      <c r="I20" s="321"/>
      <c r="J20" s="44" t="s">
        <v>1</v>
      </c>
      <c r="K20" s="27"/>
      <c r="L20" s="296"/>
      <c r="M20" s="267"/>
      <c r="N20" s="270" t="s">
        <v>244</v>
      </c>
      <c r="O20" s="271"/>
      <c r="P20" s="271"/>
      <c r="Q20" s="271"/>
      <c r="R20" s="271"/>
      <c r="S20" s="271"/>
      <c r="T20" s="271"/>
      <c r="U20" s="271"/>
      <c r="V20" s="271"/>
      <c r="W20" s="271"/>
      <c r="X20" s="271"/>
      <c r="Y20" s="62"/>
      <c r="Z20" s="55"/>
      <c r="AA20" s="55"/>
      <c r="AB20" s="55"/>
      <c r="AC20" s="55"/>
      <c r="AD20" s="55"/>
      <c r="AE20" s="55"/>
      <c r="AF20" s="55"/>
      <c r="AG20" s="55"/>
    </row>
    <row r="21" spans="1:33" s="30" customFormat="1" ht="18.149999999999999" customHeight="1">
      <c r="A21" s="47" t="s">
        <v>133</v>
      </c>
      <c r="B21" s="96" t="s">
        <v>38</v>
      </c>
      <c r="C21" s="322"/>
      <c r="D21" s="323"/>
      <c r="E21" s="49" t="s">
        <v>0</v>
      </c>
      <c r="F21" s="30" t="s">
        <v>203</v>
      </c>
      <c r="G21" s="30" t="s">
        <v>111</v>
      </c>
      <c r="H21" s="5"/>
      <c r="I21" s="30" t="s">
        <v>196</v>
      </c>
      <c r="J21" s="98" t="s">
        <v>0</v>
      </c>
      <c r="K21" s="27"/>
      <c r="L21" s="295"/>
      <c r="M21" s="282"/>
      <c r="N21" s="272" t="s">
        <v>245</v>
      </c>
      <c r="O21" s="273"/>
      <c r="P21" s="273"/>
      <c r="Q21" s="273"/>
      <c r="R21" s="273"/>
      <c r="S21" s="273"/>
      <c r="T21" s="273"/>
      <c r="U21" s="273"/>
      <c r="V21" s="273"/>
      <c r="W21" s="273"/>
      <c r="X21" s="273"/>
      <c r="Y21" s="62"/>
      <c r="Z21" s="55"/>
      <c r="AA21" s="55"/>
      <c r="AB21" s="55"/>
      <c r="AC21" s="55"/>
      <c r="AD21" s="55"/>
      <c r="AE21" s="55"/>
      <c r="AF21" s="55"/>
      <c r="AG21" s="55"/>
    </row>
    <row r="22" spans="1:33" s="30" customFormat="1" ht="18.149999999999999" customHeight="1">
      <c r="A22" s="56" t="s">
        <v>49</v>
      </c>
      <c r="B22" s="48" t="s">
        <v>116</v>
      </c>
      <c r="C22" s="315"/>
      <c r="D22" s="316"/>
      <c r="E22" s="99" t="s">
        <v>0</v>
      </c>
      <c r="F22" s="100" t="s">
        <v>204</v>
      </c>
      <c r="G22" s="59" t="s">
        <v>417</v>
      </c>
      <c r="H22" s="5"/>
      <c r="I22" s="101" t="s">
        <v>33</v>
      </c>
      <c r="J22" s="98" t="s">
        <v>0</v>
      </c>
      <c r="K22" s="27"/>
      <c r="L22" s="299" t="s">
        <v>16</v>
      </c>
      <c r="M22" s="277" t="s">
        <v>109</v>
      </c>
      <c r="N22" s="281" t="s">
        <v>427</v>
      </c>
      <c r="O22" s="281"/>
      <c r="P22" s="281"/>
      <c r="Q22" s="281"/>
      <c r="R22" s="281"/>
      <c r="S22" s="281"/>
      <c r="T22" s="281"/>
      <c r="U22" s="281"/>
      <c r="V22" s="281"/>
      <c r="W22" s="281"/>
      <c r="X22" s="290"/>
      <c r="Y22" s="62"/>
      <c r="Z22" s="55"/>
      <c r="AA22" s="55"/>
      <c r="AB22" s="55"/>
      <c r="AC22" s="55"/>
      <c r="AD22" s="55"/>
      <c r="AE22" s="55"/>
      <c r="AF22" s="55"/>
      <c r="AG22" s="55"/>
    </row>
    <row r="23" spans="1:33" s="30" customFormat="1" ht="18.149999999999999" customHeight="1">
      <c r="A23" s="56" t="s">
        <v>2</v>
      </c>
      <c r="B23" s="59" t="s">
        <v>108</v>
      </c>
      <c r="C23" s="315"/>
      <c r="D23" s="316"/>
      <c r="E23" s="99" t="s">
        <v>0</v>
      </c>
      <c r="F23" s="100" t="s">
        <v>292</v>
      </c>
      <c r="G23" s="59" t="s">
        <v>418</v>
      </c>
      <c r="H23" s="9"/>
      <c r="I23" s="103" t="s">
        <v>33</v>
      </c>
      <c r="J23" s="98" t="s">
        <v>0</v>
      </c>
      <c r="K23" s="27"/>
      <c r="L23" s="299"/>
      <c r="M23" s="277"/>
      <c r="N23" s="267" t="s">
        <v>246</v>
      </c>
      <c r="O23" s="267"/>
      <c r="P23" s="267"/>
      <c r="Q23" s="267"/>
      <c r="R23" s="267"/>
      <c r="S23" s="267"/>
      <c r="T23" s="267"/>
      <c r="U23" s="267"/>
      <c r="V23" s="267"/>
      <c r="W23" s="267"/>
      <c r="X23" s="268"/>
      <c r="Y23" s="62"/>
      <c r="Z23" s="55"/>
      <c r="AA23" s="55"/>
      <c r="AB23" s="55"/>
      <c r="AC23" s="55"/>
      <c r="AD23" s="55"/>
      <c r="AE23" s="55"/>
      <c r="AF23" s="55"/>
      <c r="AG23" s="55"/>
    </row>
    <row r="24" spans="1:33" s="30" customFormat="1" ht="18.149999999999999" customHeight="1">
      <c r="A24" s="63" t="s">
        <v>4</v>
      </c>
      <c r="B24" s="64" t="s">
        <v>82</v>
      </c>
      <c r="C24" s="3"/>
      <c r="D24" s="65" t="s">
        <v>31</v>
      </c>
      <c r="E24" s="99" t="s">
        <v>0</v>
      </c>
      <c r="F24" s="100" t="s">
        <v>121</v>
      </c>
      <c r="G24" s="59" t="s">
        <v>107</v>
      </c>
      <c r="H24" s="24"/>
      <c r="I24" s="101" t="s">
        <v>35</v>
      </c>
      <c r="J24" s="98" t="s">
        <v>0</v>
      </c>
      <c r="K24" s="27"/>
      <c r="L24" s="299"/>
      <c r="M24" s="277"/>
      <c r="N24" s="300" t="s">
        <v>342</v>
      </c>
      <c r="O24" s="300"/>
      <c r="P24" s="300"/>
      <c r="Q24" s="300"/>
      <c r="R24" s="300"/>
      <c r="S24" s="300"/>
      <c r="T24" s="300"/>
      <c r="U24" s="300"/>
      <c r="V24" s="300"/>
      <c r="W24" s="300"/>
      <c r="X24" s="301"/>
      <c r="Y24" s="62"/>
      <c r="Z24" s="55"/>
      <c r="AA24" s="55"/>
      <c r="AB24" s="55"/>
      <c r="AC24" s="55"/>
      <c r="AD24" s="55"/>
      <c r="AE24" s="55"/>
      <c r="AF24" s="55"/>
      <c r="AG24" s="55"/>
    </row>
    <row r="25" spans="1:33" s="30" customFormat="1" ht="18.149999999999999" customHeight="1">
      <c r="A25" s="56" t="s">
        <v>3</v>
      </c>
      <c r="B25" s="59" t="s">
        <v>83</v>
      </c>
      <c r="C25" s="315"/>
      <c r="D25" s="316"/>
      <c r="E25" s="99" t="s">
        <v>0</v>
      </c>
      <c r="F25" s="100" t="s">
        <v>206</v>
      </c>
      <c r="G25" s="106" t="s">
        <v>112</v>
      </c>
      <c r="H25" s="24"/>
      <c r="I25" s="101" t="s">
        <v>114</v>
      </c>
      <c r="J25" s="98" t="s">
        <v>0</v>
      </c>
      <c r="K25" s="27"/>
      <c r="L25" s="362" t="s">
        <v>20</v>
      </c>
      <c r="M25" s="281" t="s">
        <v>37</v>
      </c>
      <c r="N25" s="281" t="s">
        <v>490</v>
      </c>
      <c r="O25" s="281"/>
      <c r="P25" s="281"/>
      <c r="Q25" s="281"/>
      <c r="R25" s="281"/>
      <c r="S25" s="281"/>
      <c r="T25" s="281"/>
      <c r="U25" s="281"/>
      <c r="V25" s="281"/>
      <c r="W25" s="281"/>
      <c r="X25" s="290"/>
      <c r="Y25" s="62"/>
      <c r="Z25" s="55"/>
      <c r="AA25" s="55"/>
      <c r="AB25" s="55"/>
      <c r="AC25" s="55"/>
      <c r="AD25" s="55"/>
      <c r="AE25" s="55"/>
      <c r="AF25" s="55"/>
      <c r="AG25" s="55"/>
    </row>
    <row r="26" spans="1:33" s="30" customFormat="1" ht="18.149999999999999" customHeight="1">
      <c r="A26" s="70" t="s">
        <v>11</v>
      </c>
      <c r="B26" s="40" t="s">
        <v>84</v>
      </c>
      <c r="C26" s="315"/>
      <c r="D26" s="316"/>
      <c r="E26" s="99" t="s">
        <v>0</v>
      </c>
      <c r="F26" s="100" t="s">
        <v>207</v>
      </c>
      <c r="G26" s="59" t="s">
        <v>89</v>
      </c>
      <c r="H26" s="8"/>
      <c r="I26" s="101" t="s">
        <v>34</v>
      </c>
      <c r="J26" s="98" t="s">
        <v>0</v>
      </c>
      <c r="K26" s="27"/>
      <c r="L26" s="363"/>
      <c r="M26" s="267"/>
      <c r="N26" s="292" t="s">
        <v>340</v>
      </c>
      <c r="O26" s="292"/>
      <c r="P26" s="292"/>
      <c r="Q26" s="292"/>
      <c r="R26" s="292"/>
      <c r="S26" s="292"/>
      <c r="T26" s="292"/>
      <c r="U26" s="292"/>
      <c r="V26" s="292"/>
      <c r="W26" s="292"/>
      <c r="X26" s="293"/>
      <c r="Y26" s="62"/>
      <c r="Z26" s="55"/>
      <c r="AA26" s="55"/>
      <c r="AB26" s="55"/>
      <c r="AC26" s="55"/>
      <c r="AD26" s="55"/>
      <c r="AE26" s="55"/>
      <c r="AF26" s="55"/>
      <c r="AG26" s="55"/>
    </row>
    <row r="27" spans="1:33" s="30" customFormat="1" ht="18.149999999999999" customHeight="1">
      <c r="A27" s="56" t="s">
        <v>125</v>
      </c>
      <c r="B27" s="57" t="s">
        <v>135</v>
      </c>
      <c r="C27" s="315"/>
      <c r="D27" s="316"/>
      <c r="E27" s="99" t="s">
        <v>0</v>
      </c>
      <c r="F27" s="108" t="s">
        <v>208</v>
      </c>
      <c r="G27" s="59" t="s">
        <v>134</v>
      </c>
      <c r="H27" s="315"/>
      <c r="I27" s="316"/>
      <c r="J27" s="98" t="s">
        <v>0</v>
      </c>
      <c r="K27" s="27"/>
      <c r="L27" s="363"/>
      <c r="M27" s="267"/>
      <c r="N27" s="267" t="s">
        <v>491</v>
      </c>
      <c r="O27" s="267"/>
      <c r="P27" s="267"/>
      <c r="Q27" s="267"/>
      <c r="R27" s="267"/>
      <c r="S27" s="267"/>
      <c r="T27" s="267"/>
      <c r="U27" s="267"/>
      <c r="V27" s="267"/>
      <c r="W27" s="267"/>
      <c r="X27" s="268"/>
      <c r="Y27" s="62"/>
      <c r="Z27" s="55"/>
      <c r="AA27" s="55"/>
      <c r="AB27" s="55"/>
      <c r="AC27" s="55"/>
      <c r="AD27" s="55"/>
      <c r="AE27" s="55"/>
      <c r="AF27" s="55"/>
      <c r="AG27" s="55"/>
    </row>
    <row r="28" spans="1:33" s="30" customFormat="1" ht="18.149999999999999" customHeight="1">
      <c r="A28" s="47" t="s">
        <v>57</v>
      </c>
      <c r="B28" s="96" t="s">
        <v>109</v>
      </c>
      <c r="C28" s="337" t="str">
        <f>IF(C27="X","自動重量選別機","")</f>
        <v/>
      </c>
      <c r="D28" s="338"/>
      <c r="E28" s="99" t="s">
        <v>0</v>
      </c>
      <c r="F28" s="108" t="s">
        <v>293</v>
      </c>
      <c r="G28" s="59" t="s">
        <v>117</v>
      </c>
      <c r="H28" s="315"/>
      <c r="I28" s="316"/>
      <c r="J28" s="98" t="s">
        <v>0</v>
      </c>
      <c r="K28" s="27"/>
      <c r="L28" s="363"/>
      <c r="M28" s="267"/>
      <c r="N28" s="292" t="s">
        <v>341</v>
      </c>
      <c r="O28" s="292"/>
      <c r="P28" s="292"/>
      <c r="Q28" s="292"/>
      <c r="R28" s="292"/>
      <c r="S28" s="292"/>
      <c r="T28" s="292"/>
      <c r="U28" s="292"/>
      <c r="V28" s="292"/>
      <c r="W28" s="292"/>
      <c r="X28" s="293"/>
      <c r="Y28" s="62"/>
      <c r="Z28" s="55"/>
      <c r="AA28" s="55"/>
      <c r="AB28" s="55"/>
      <c r="AC28" s="55"/>
      <c r="AD28" s="55"/>
      <c r="AE28" s="55"/>
      <c r="AF28" s="55"/>
      <c r="AG28" s="55"/>
    </row>
    <row r="29" spans="1:33" s="30" customFormat="1" ht="18.149999999999999" customHeight="1">
      <c r="A29" s="70" t="s">
        <v>58</v>
      </c>
      <c r="B29" s="48" t="s">
        <v>37</v>
      </c>
      <c r="C29" s="4"/>
      <c r="D29" s="10"/>
      <c r="E29" s="99" t="s">
        <v>0</v>
      </c>
      <c r="F29" s="33" t="s">
        <v>294</v>
      </c>
      <c r="G29" s="106" t="s">
        <v>39</v>
      </c>
      <c r="H29" s="315"/>
      <c r="I29" s="316"/>
      <c r="J29" s="98" t="s">
        <v>0</v>
      </c>
      <c r="K29" s="27"/>
      <c r="L29" s="364"/>
      <c r="M29" s="282"/>
      <c r="N29" s="300" t="s">
        <v>509</v>
      </c>
      <c r="O29" s="300"/>
      <c r="P29" s="300"/>
      <c r="Q29" s="300"/>
      <c r="R29" s="300"/>
      <c r="S29" s="300"/>
      <c r="T29" s="300"/>
      <c r="U29" s="300"/>
      <c r="V29" s="300"/>
      <c r="W29" s="300"/>
      <c r="X29" s="301"/>
      <c r="Y29" s="62"/>
      <c r="Z29" s="55"/>
      <c r="AA29" s="55"/>
      <c r="AB29" s="55"/>
      <c r="AC29" s="55"/>
      <c r="AD29" s="55"/>
      <c r="AE29" s="55"/>
      <c r="AF29" s="55"/>
      <c r="AG29" s="55"/>
    </row>
    <row r="30" spans="1:33" s="30" customFormat="1" ht="18.149999999999999" customHeight="1">
      <c r="A30" s="56" t="s">
        <v>136</v>
      </c>
      <c r="B30" s="48" t="s">
        <v>110</v>
      </c>
      <c r="C30" s="339"/>
      <c r="D30" s="340"/>
      <c r="E30" s="99" t="s">
        <v>0</v>
      </c>
      <c r="F30" s="111" t="s">
        <v>200</v>
      </c>
      <c r="G30" s="112" t="s">
        <v>40</v>
      </c>
      <c r="H30" s="315"/>
      <c r="I30" s="316"/>
      <c r="J30" s="98" t="s">
        <v>0</v>
      </c>
      <c r="K30" s="27"/>
      <c r="L30" s="294" t="s">
        <v>219</v>
      </c>
      <c r="M30" s="281" t="s">
        <v>110</v>
      </c>
      <c r="N30" s="270" t="s">
        <v>248</v>
      </c>
      <c r="O30" s="271"/>
      <c r="P30" s="271"/>
      <c r="Q30" s="271"/>
      <c r="R30" s="271"/>
      <c r="S30" s="271"/>
      <c r="T30" s="271"/>
      <c r="U30" s="271"/>
      <c r="V30" s="271"/>
      <c r="W30" s="271"/>
      <c r="X30" s="271"/>
      <c r="Y30" s="62"/>
      <c r="Z30" s="55"/>
      <c r="AA30" s="55"/>
      <c r="AB30" s="55"/>
      <c r="AC30" s="55"/>
      <c r="AD30" s="55"/>
      <c r="AE30" s="55"/>
      <c r="AF30" s="55"/>
      <c r="AG30" s="55"/>
    </row>
    <row r="31" spans="1:33" s="30" customFormat="1" ht="18.149999999999999" customHeight="1">
      <c r="A31" s="47" t="s">
        <v>59</v>
      </c>
      <c r="B31" s="113" t="str">
        <f>IF(C30="複目量","ひょう量（小レンジ）","ひょう量")</f>
        <v>ひょう量</v>
      </c>
      <c r="C31" s="20"/>
      <c r="D31" s="115" t="s">
        <v>32</v>
      </c>
      <c r="E31" s="99" t="s">
        <v>0</v>
      </c>
      <c r="F31" s="111" t="s">
        <v>209</v>
      </c>
      <c r="G31" s="57" t="s">
        <v>113</v>
      </c>
      <c r="H31" s="315"/>
      <c r="I31" s="316"/>
      <c r="J31" s="98" t="s">
        <v>0</v>
      </c>
      <c r="K31" s="27"/>
      <c r="L31" s="296"/>
      <c r="M31" s="267"/>
      <c r="N31" s="297" t="s">
        <v>249</v>
      </c>
      <c r="O31" s="298"/>
      <c r="P31" s="298"/>
      <c r="Q31" s="298"/>
      <c r="R31" s="298"/>
      <c r="S31" s="298"/>
      <c r="T31" s="298"/>
      <c r="U31" s="298"/>
      <c r="V31" s="298"/>
      <c r="W31" s="298"/>
      <c r="X31" s="298"/>
      <c r="Y31" s="62"/>
      <c r="Z31" s="55"/>
      <c r="AA31" s="55"/>
      <c r="AB31" s="55"/>
      <c r="AC31" s="55"/>
      <c r="AD31" s="55"/>
      <c r="AE31" s="55"/>
      <c r="AF31" s="55"/>
      <c r="AG31" s="55"/>
    </row>
    <row r="32" spans="1:33" s="30" customFormat="1" ht="18.149999999999999" customHeight="1">
      <c r="A32" s="47" t="s">
        <v>61</v>
      </c>
      <c r="B32" s="113" t="str">
        <f>IF(OR(C30="複目量",C30="多目量"),"実目量（小レンジ）","実目量")</f>
        <v>実目量</v>
      </c>
      <c r="C32" s="20"/>
      <c r="D32" s="115" t="s">
        <v>32</v>
      </c>
      <c r="E32" s="99" t="s">
        <v>0</v>
      </c>
      <c r="F32" s="34" t="s">
        <v>210</v>
      </c>
      <c r="G32" s="341" t="s">
        <v>399</v>
      </c>
      <c r="H32" s="341"/>
      <c r="I32" s="342"/>
      <c r="J32" s="117" t="s">
        <v>0</v>
      </c>
      <c r="K32" s="27"/>
      <c r="L32" s="295"/>
      <c r="M32" s="282"/>
      <c r="N32" s="272" t="s">
        <v>250</v>
      </c>
      <c r="O32" s="273"/>
      <c r="P32" s="273"/>
      <c r="Q32" s="273"/>
      <c r="R32" s="273"/>
      <c r="S32" s="273"/>
      <c r="T32" s="273"/>
      <c r="U32" s="273"/>
      <c r="V32" s="273"/>
      <c r="W32" s="273"/>
      <c r="X32" s="273"/>
      <c r="Y32" s="62"/>
      <c r="Z32" s="55"/>
      <c r="AA32" s="55"/>
      <c r="AB32" s="55"/>
      <c r="AC32" s="55"/>
      <c r="AD32" s="55"/>
      <c r="AE32" s="55"/>
      <c r="AF32" s="55"/>
      <c r="AG32" s="55"/>
    </row>
    <row r="33" spans="1:33" s="30" customFormat="1" ht="18.149999999999999" customHeight="1">
      <c r="A33" s="56" t="s">
        <v>62</v>
      </c>
      <c r="B33" s="118" t="str">
        <f>IF(C30="複目量","最小測定量（小レンジ）","最小測定量")</f>
        <v>最小測定量</v>
      </c>
      <c r="C33" s="21"/>
      <c r="D33" s="101" t="s">
        <v>32</v>
      </c>
      <c r="E33" s="99" t="s">
        <v>0</v>
      </c>
      <c r="F33" s="33"/>
      <c r="G33" s="112" t="s">
        <v>45</v>
      </c>
      <c r="J33" s="120"/>
      <c r="K33" s="27"/>
      <c r="L33" s="73" t="s">
        <v>224</v>
      </c>
      <c r="M33" s="269" t="s">
        <v>220</v>
      </c>
      <c r="N33" s="270" t="s">
        <v>251</v>
      </c>
      <c r="O33" s="271"/>
      <c r="P33" s="271"/>
      <c r="Q33" s="271"/>
      <c r="R33" s="271"/>
      <c r="S33" s="271"/>
      <c r="T33" s="271"/>
      <c r="U33" s="271"/>
      <c r="V33" s="271"/>
      <c r="W33" s="271"/>
      <c r="X33" s="271"/>
      <c r="Y33" s="62"/>
      <c r="Z33" s="55"/>
      <c r="AA33" s="55"/>
      <c r="AB33" s="55"/>
      <c r="AC33" s="55"/>
      <c r="AD33" s="55"/>
      <c r="AE33" s="55"/>
      <c r="AF33" s="55"/>
      <c r="AG33" s="55"/>
    </row>
    <row r="34" spans="1:33" s="30" customFormat="1" ht="18.149999999999999" customHeight="1">
      <c r="A34" s="47" t="s">
        <v>197</v>
      </c>
      <c r="B34" s="113" t="str">
        <f>IF(C30="複目量","ひょう量（大レンジ）","ひょう量")</f>
        <v>ひょう量</v>
      </c>
      <c r="C34" s="20"/>
      <c r="D34" s="115" t="s">
        <v>123</v>
      </c>
      <c r="E34" s="99" t="s">
        <v>0</v>
      </c>
      <c r="F34" s="33"/>
      <c r="G34" s="366"/>
      <c r="H34" s="366"/>
      <c r="I34" s="367"/>
      <c r="J34" s="120"/>
      <c r="K34" s="27"/>
      <c r="L34" s="121" t="s">
        <v>229</v>
      </c>
      <c r="M34" s="269"/>
      <c r="N34" s="272" t="s">
        <v>277</v>
      </c>
      <c r="O34" s="273"/>
      <c r="P34" s="273"/>
      <c r="Q34" s="273"/>
      <c r="R34" s="273"/>
      <c r="S34" s="273"/>
      <c r="T34" s="273"/>
      <c r="U34" s="273"/>
      <c r="V34" s="273"/>
      <c r="W34" s="273"/>
      <c r="X34" s="273"/>
      <c r="Y34" s="62"/>
      <c r="Z34" s="55"/>
      <c r="AA34" s="55"/>
      <c r="AB34" s="55"/>
      <c r="AC34" s="55"/>
      <c r="AD34" s="55"/>
      <c r="AE34" s="55"/>
      <c r="AF34" s="55"/>
      <c r="AG34" s="55"/>
    </row>
    <row r="35" spans="1:33" s="30" customFormat="1" ht="18.149999999999999" customHeight="1">
      <c r="A35" s="47" t="s">
        <v>198</v>
      </c>
      <c r="B35" s="113" t="str">
        <f>IF(OR(C30="複目量",C30="多目量"),"実目量（大レンジ）","実目量")</f>
        <v>実目量</v>
      </c>
      <c r="C35" s="20"/>
      <c r="D35" s="115" t="s">
        <v>32</v>
      </c>
      <c r="E35" s="99" t="s">
        <v>0</v>
      </c>
      <c r="F35" s="33"/>
      <c r="G35" s="366"/>
      <c r="H35" s="366"/>
      <c r="I35" s="367"/>
      <c r="J35" s="120"/>
      <c r="K35" s="27"/>
      <c r="L35" s="73" t="s">
        <v>221</v>
      </c>
      <c r="M35" s="269" t="s">
        <v>222</v>
      </c>
      <c r="N35" s="270" t="s">
        <v>515</v>
      </c>
      <c r="O35" s="271"/>
      <c r="P35" s="271"/>
      <c r="Q35" s="271"/>
      <c r="R35" s="271"/>
      <c r="S35" s="271"/>
      <c r="T35" s="271"/>
      <c r="U35" s="271"/>
      <c r="V35" s="271"/>
      <c r="W35" s="271"/>
      <c r="X35" s="271"/>
      <c r="Y35" s="62"/>
      <c r="Z35" s="55"/>
      <c r="AA35" s="55"/>
      <c r="AB35" s="55"/>
      <c r="AC35" s="55"/>
      <c r="AD35" s="55"/>
      <c r="AE35" s="55"/>
      <c r="AF35" s="55"/>
      <c r="AG35" s="55"/>
    </row>
    <row r="36" spans="1:33" s="30" customFormat="1" ht="18.149999999999999" customHeight="1" thickBot="1">
      <c r="A36" s="63" t="s">
        <v>199</v>
      </c>
      <c r="B36" s="122" t="str">
        <f>IF(C30="複目量","最小測定量（大レンジ）","最小測定量")</f>
        <v>最小測定量</v>
      </c>
      <c r="C36" s="22"/>
      <c r="D36" s="65" t="s">
        <v>32</v>
      </c>
      <c r="E36" s="124" t="s">
        <v>0</v>
      </c>
      <c r="F36" s="33"/>
      <c r="G36" s="366"/>
      <c r="H36" s="366"/>
      <c r="I36" s="367"/>
      <c r="J36" s="120"/>
      <c r="K36" s="27"/>
      <c r="L36" s="121" t="s">
        <v>230</v>
      </c>
      <c r="M36" s="269"/>
      <c r="N36" s="272" t="s">
        <v>278</v>
      </c>
      <c r="O36" s="273"/>
      <c r="P36" s="273"/>
      <c r="Q36" s="273"/>
      <c r="R36" s="273"/>
      <c r="S36" s="273"/>
      <c r="T36" s="273"/>
      <c r="U36" s="273"/>
      <c r="V36" s="273"/>
      <c r="W36" s="273"/>
      <c r="X36" s="273"/>
      <c r="Y36" s="62"/>
      <c r="Z36" s="55"/>
      <c r="AA36" s="55"/>
      <c r="AB36" s="55"/>
      <c r="AC36" s="55"/>
      <c r="AD36" s="55"/>
      <c r="AE36" s="55"/>
      <c r="AF36" s="55"/>
      <c r="AG36" s="55"/>
    </row>
    <row r="37" spans="1:33" s="30" customFormat="1" ht="18.149999999999999" customHeight="1">
      <c r="A37" s="125"/>
      <c r="B37" s="126"/>
      <c r="C37" s="343"/>
      <c r="D37" s="343"/>
      <c r="E37" s="127"/>
      <c r="F37" s="128"/>
      <c r="G37" s="343"/>
      <c r="H37" s="343"/>
      <c r="I37" s="343"/>
      <c r="J37" s="129"/>
      <c r="K37" s="27"/>
      <c r="L37" s="73" t="s">
        <v>223</v>
      </c>
      <c r="M37" s="269" t="s">
        <v>315</v>
      </c>
      <c r="N37" s="270" t="s">
        <v>332</v>
      </c>
      <c r="O37" s="271"/>
      <c r="P37" s="271"/>
      <c r="Q37" s="271"/>
      <c r="R37" s="271"/>
      <c r="S37" s="271"/>
      <c r="T37" s="271"/>
      <c r="U37" s="271"/>
      <c r="V37" s="271"/>
      <c r="W37" s="271"/>
      <c r="X37" s="271"/>
      <c r="Y37" s="62"/>
      <c r="Z37" s="55"/>
      <c r="AA37" s="55"/>
      <c r="AB37" s="55"/>
      <c r="AC37" s="55"/>
      <c r="AD37" s="55"/>
      <c r="AE37" s="55"/>
      <c r="AF37" s="55"/>
      <c r="AG37" s="55"/>
    </row>
    <row r="38" spans="1:33" s="30" customFormat="1" ht="18.149999999999999" customHeight="1" thickBot="1">
      <c r="A38" s="29" t="s">
        <v>378</v>
      </c>
      <c r="B38" s="319" t="s">
        <v>19</v>
      </c>
      <c r="C38" s="319"/>
      <c r="K38" s="27"/>
      <c r="L38" s="73" t="s">
        <v>231</v>
      </c>
      <c r="M38" s="269"/>
      <c r="N38" s="272" t="s">
        <v>279</v>
      </c>
      <c r="O38" s="273"/>
      <c r="P38" s="273"/>
      <c r="Q38" s="273"/>
      <c r="R38" s="273"/>
      <c r="S38" s="273"/>
      <c r="T38" s="273"/>
      <c r="U38" s="273"/>
      <c r="V38" s="273"/>
      <c r="W38" s="273"/>
      <c r="X38" s="273"/>
      <c r="Y38" s="62"/>
      <c r="Z38" s="55"/>
      <c r="AA38" s="55"/>
      <c r="AB38" s="55"/>
      <c r="AC38" s="55"/>
      <c r="AD38" s="55"/>
      <c r="AE38" s="55"/>
      <c r="AF38" s="55"/>
      <c r="AG38" s="55"/>
    </row>
    <row r="39" spans="1:33" s="30" customFormat="1" ht="18.149999999999999" customHeight="1">
      <c r="A39" s="41"/>
      <c r="B39" s="320" t="s">
        <v>7</v>
      </c>
      <c r="C39" s="320"/>
      <c r="D39" s="321"/>
      <c r="E39" s="82" t="s">
        <v>1</v>
      </c>
      <c r="F39" s="43"/>
      <c r="G39" s="320" t="s">
        <v>7</v>
      </c>
      <c r="H39" s="320"/>
      <c r="I39" s="321"/>
      <c r="J39" s="44" t="s">
        <v>1</v>
      </c>
      <c r="K39" s="27"/>
      <c r="L39" s="73" t="s">
        <v>295</v>
      </c>
      <c r="M39" s="74" t="s">
        <v>111</v>
      </c>
      <c r="N39" s="274" t="s">
        <v>254</v>
      </c>
      <c r="O39" s="275"/>
      <c r="P39" s="275"/>
      <c r="Q39" s="275"/>
      <c r="R39" s="275"/>
      <c r="S39" s="275"/>
      <c r="T39" s="275"/>
      <c r="U39" s="275"/>
      <c r="V39" s="275"/>
      <c r="W39" s="275"/>
      <c r="X39" s="275"/>
      <c r="Y39" s="62"/>
      <c r="Z39" s="55"/>
      <c r="AA39" s="55"/>
      <c r="AB39" s="55"/>
      <c r="AC39" s="55"/>
      <c r="AD39" s="55"/>
      <c r="AE39" s="55"/>
      <c r="AF39" s="55"/>
      <c r="AG39" s="55"/>
    </row>
    <row r="40" spans="1:33" s="30" customFormat="1" ht="18.149999999999999" customHeight="1">
      <c r="A40" s="70" t="s">
        <v>379</v>
      </c>
      <c r="B40" s="34" t="s">
        <v>380</v>
      </c>
      <c r="C40" s="324"/>
      <c r="D40" s="325"/>
      <c r="E40" s="130" t="s">
        <v>0</v>
      </c>
      <c r="F40" s="131" t="s">
        <v>381</v>
      </c>
      <c r="G40" s="132" t="s">
        <v>420</v>
      </c>
      <c r="H40" s="322"/>
      <c r="I40" s="323"/>
      <c r="J40" s="60" t="s">
        <v>0</v>
      </c>
      <c r="K40" s="27"/>
      <c r="L40" s="121" t="s">
        <v>204</v>
      </c>
      <c r="M40" s="74" t="s">
        <v>417</v>
      </c>
      <c r="N40" s="277" t="s">
        <v>419</v>
      </c>
      <c r="O40" s="277"/>
      <c r="P40" s="277"/>
      <c r="Q40" s="270"/>
      <c r="R40" s="271"/>
      <c r="S40" s="271"/>
      <c r="T40" s="271"/>
      <c r="U40" s="271"/>
      <c r="V40" s="271"/>
      <c r="W40" s="271"/>
      <c r="X40" s="271"/>
      <c r="Y40" s="62"/>
      <c r="Z40" s="55"/>
      <c r="AA40" s="55"/>
      <c r="AB40" s="55"/>
      <c r="AC40" s="55"/>
      <c r="AD40" s="55"/>
      <c r="AE40" s="55"/>
      <c r="AF40" s="55"/>
      <c r="AG40" s="55"/>
    </row>
    <row r="41" spans="1:33" s="30" customFormat="1" ht="18.149999999999999" customHeight="1">
      <c r="A41" s="63" t="s">
        <v>382</v>
      </c>
      <c r="B41" s="51" t="s">
        <v>41</v>
      </c>
      <c r="C41" s="315"/>
      <c r="D41" s="316"/>
      <c r="E41" s="133" t="s">
        <v>0</v>
      </c>
      <c r="F41" s="134" t="s">
        <v>212</v>
      </c>
      <c r="G41" s="57" t="s">
        <v>370</v>
      </c>
      <c r="H41" s="315"/>
      <c r="I41" s="316"/>
      <c r="J41" s="60" t="s">
        <v>0</v>
      </c>
      <c r="K41" s="27"/>
      <c r="L41" s="121" t="s">
        <v>205</v>
      </c>
      <c r="M41" s="74" t="s">
        <v>418</v>
      </c>
      <c r="N41" s="277" t="s">
        <v>421</v>
      </c>
      <c r="O41" s="277"/>
      <c r="P41" s="277"/>
      <c r="Q41" s="272"/>
      <c r="R41" s="273"/>
      <c r="S41" s="273"/>
      <c r="T41" s="273"/>
      <c r="U41" s="273"/>
      <c r="V41" s="273"/>
      <c r="W41" s="273"/>
      <c r="X41" s="273"/>
      <c r="Y41" s="62"/>
      <c r="Z41" s="55"/>
      <c r="AA41" s="55"/>
      <c r="AB41" s="55"/>
      <c r="AC41" s="55"/>
      <c r="AD41" s="55"/>
      <c r="AE41" s="55"/>
      <c r="AF41" s="55"/>
      <c r="AG41" s="55"/>
    </row>
    <row r="42" spans="1:33" s="30" customFormat="1" ht="18.149999999999999" customHeight="1">
      <c r="A42" s="70"/>
      <c r="B42" s="57" t="s">
        <v>42</v>
      </c>
      <c r="C42" s="315"/>
      <c r="D42" s="316"/>
      <c r="E42" s="133" t="s">
        <v>0</v>
      </c>
      <c r="F42" s="134" t="s">
        <v>216</v>
      </c>
      <c r="G42" s="57" t="s">
        <v>372</v>
      </c>
      <c r="H42" s="315"/>
      <c r="I42" s="316"/>
      <c r="J42" s="60" t="s">
        <v>0</v>
      </c>
      <c r="K42" s="27"/>
      <c r="L42" s="121" t="s">
        <v>296</v>
      </c>
      <c r="M42" s="74" t="s">
        <v>316</v>
      </c>
      <c r="N42" s="274" t="s">
        <v>257</v>
      </c>
      <c r="O42" s="275"/>
      <c r="P42" s="275"/>
      <c r="Q42" s="275"/>
      <c r="R42" s="275"/>
      <c r="S42" s="275"/>
      <c r="T42" s="275"/>
      <c r="U42" s="275"/>
      <c r="V42" s="275"/>
      <c r="W42" s="275"/>
      <c r="X42" s="275"/>
      <c r="Y42" s="62"/>
      <c r="Z42" s="55"/>
      <c r="AA42" s="55"/>
      <c r="AB42" s="55"/>
      <c r="AC42" s="55"/>
      <c r="AD42" s="55"/>
      <c r="AE42" s="55"/>
      <c r="AF42" s="55"/>
      <c r="AG42" s="55"/>
    </row>
    <row r="43" spans="1:33" s="30" customFormat="1" ht="18.149999999999999" customHeight="1">
      <c r="A43" s="70"/>
      <c r="B43" s="57" t="s">
        <v>43</v>
      </c>
      <c r="C43" s="315"/>
      <c r="D43" s="316"/>
      <c r="E43" s="133" t="s">
        <v>0</v>
      </c>
      <c r="F43" s="134" t="s">
        <v>217</v>
      </c>
      <c r="G43" s="135" t="s">
        <v>44</v>
      </c>
      <c r="H43" s="315"/>
      <c r="I43" s="316"/>
      <c r="J43" s="60" t="s">
        <v>0</v>
      </c>
      <c r="K43" s="27"/>
      <c r="L43" s="121" t="s">
        <v>297</v>
      </c>
      <c r="M43" s="74" t="s">
        <v>317</v>
      </c>
      <c r="N43" s="274" t="s">
        <v>258</v>
      </c>
      <c r="O43" s="275"/>
      <c r="P43" s="275"/>
      <c r="Q43" s="275"/>
      <c r="R43" s="275"/>
      <c r="S43" s="275"/>
      <c r="T43" s="275"/>
      <c r="U43" s="275"/>
      <c r="V43" s="275"/>
      <c r="W43" s="275"/>
      <c r="X43" s="275"/>
      <c r="Y43" s="62"/>
      <c r="Z43" s="55"/>
      <c r="AA43" s="55"/>
      <c r="AB43" s="55"/>
      <c r="AC43" s="55"/>
      <c r="AD43" s="55"/>
      <c r="AE43" s="55"/>
      <c r="AF43" s="55"/>
      <c r="AG43" s="55"/>
    </row>
    <row r="44" spans="1:33" s="30" customFormat="1" ht="18.149999999999999" customHeight="1" thickBot="1">
      <c r="A44" s="75"/>
      <c r="B44" s="38" t="s">
        <v>383</v>
      </c>
      <c r="C44" s="317"/>
      <c r="D44" s="318"/>
      <c r="E44" s="136" t="s">
        <v>0</v>
      </c>
      <c r="F44" s="137" t="s">
        <v>15</v>
      </c>
      <c r="G44" s="138" t="s">
        <v>46</v>
      </c>
      <c r="H44" s="317"/>
      <c r="I44" s="318"/>
      <c r="J44" s="139" t="s">
        <v>0</v>
      </c>
      <c r="K44" s="27"/>
      <c r="L44" s="121" t="s">
        <v>298</v>
      </c>
      <c r="M44" s="74" t="s">
        <v>318</v>
      </c>
      <c r="N44" s="274" t="s">
        <v>259</v>
      </c>
      <c r="O44" s="275"/>
      <c r="P44" s="275"/>
      <c r="Q44" s="275"/>
      <c r="R44" s="275"/>
      <c r="S44" s="275"/>
      <c r="T44" s="275"/>
      <c r="U44" s="275"/>
      <c r="V44" s="275"/>
      <c r="W44" s="275"/>
      <c r="X44" s="275"/>
      <c r="Y44" s="62"/>
      <c r="Z44" s="55"/>
      <c r="AA44" s="55"/>
      <c r="AB44" s="55"/>
      <c r="AC44" s="55"/>
      <c r="AD44" s="55"/>
      <c r="AE44" s="55"/>
      <c r="AF44" s="55"/>
      <c r="AG44" s="55"/>
    </row>
    <row r="45" spans="1:33" s="30" customFormat="1" ht="18.149999999999999" customHeight="1">
      <c r="E45" s="127"/>
      <c r="F45" s="140"/>
      <c r="G45" s="141"/>
      <c r="H45" s="343"/>
      <c r="I45" s="343"/>
      <c r="J45" s="127"/>
      <c r="K45" s="27"/>
      <c r="L45" s="121" t="s">
        <v>299</v>
      </c>
      <c r="M45" s="74" t="s">
        <v>319</v>
      </c>
      <c r="N45" s="274" t="s">
        <v>291</v>
      </c>
      <c r="O45" s="275"/>
      <c r="P45" s="275"/>
      <c r="Q45" s="275"/>
      <c r="R45" s="275"/>
      <c r="S45" s="275"/>
      <c r="T45" s="275"/>
      <c r="U45" s="275"/>
      <c r="V45" s="275"/>
      <c r="W45" s="275"/>
      <c r="X45" s="275"/>
      <c r="Y45" s="62"/>
      <c r="Z45" s="55"/>
      <c r="AA45" s="55"/>
      <c r="AB45" s="55"/>
      <c r="AC45" s="55"/>
      <c r="AD45" s="55"/>
      <c r="AE45" s="55"/>
      <c r="AF45" s="55"/>
      <c r="AG45" s="55"/>
    </row>
    <row r="46" spans="1:33" s="30" customFormat="1" ht="18.149999999999999" customHeight="1">
      <c r="A46" s="200"/>
      <c r="B46" s="200"/>
      <c r="C46" s="200"/>
      <c r="D46" s="200"/>
      <c r="E46" s="193"/>
      <c r="F46" s="116"/>
      <c r="G46" s="34"/>
      <c r="H46" s="193"/>
      <c r="I46" s="193"/>
      <c r="J46" s="193"/>
      <c r="K46" s="27"/>
      <c r="L46" s="304" t="s">
        <v>300</v>
      </c>
      <c r="M46" s="277" t="s">
        <v>320</v>
      </c>
      <c r="N46" s="270" t="s">
        <v>260</v>
      </c>
      <c r="O46" s="271"/>
      <c r="P46" s="271"/>
      <c r="Q46" s="271"/>
      <c r="R46" s="271"/>
      <c r="S46" s="271"/>
      <c r="T46" s="271"/>
      <c r="U46" s="271"/>
      <c r="V46" s="271"/>
      <c r="W46" s="271"/>
      <c r="X46" s="271"/>
      <c r="Y46" s="62"/>
      <c r="Z46" s="55"/>
      <c r="AA46" s="55"/>
      <c r="AB46" s="55"/>
      <c r="AC46" s="55"/>
      <c r="AD46" s="55"/>
      <c r="AE46" s="55"/>
      <c r="AF46" s="55"/>
      <c r="AG46" s="55"/>
    </row>
    <row r="47" spans="1:33" s="30" customFormat="1" ht="18.149999999999999" customHeight="1">
      <c r="A47" s="200"/>
      <c r="B47" s="200"/>
      <c r="C47" s="200"/>
      <c r="D47" s="200"/>
      <c r="E47" s="193"/>
      <c r="F47" s="116"/>
      <c r="G47" s="34"/>
      <c r="H47" s="193"/>
      <c r="I47" s="193"/>
      <c r="J47" s="193"/>
      <c r="K47" s="27"/>
      <c r="L47" s="304"/>
      <c r="M47" s="277"/>
      <c r="N47" s="297" t="s">
        <v>261</v>
      </c>
      <c r="O47" s="298"/>
      <c r="P47" s="298"/>
      <c r="Q47" s="298"/>
      <c r="R47" s="298"/>
      <c r="S47" s="298"/>
      <c r="T47" s="298"/>
      <c r="U47" s="298"/>
      <c r="V47" s="298"/>
      <c r="W47" s="298"/>
      <c r="X47" s="370"/>
      <c r="Y47" s="55"/>
      <c r="Z47" s="55"/>
      <c r="AA47" s="55"/>
      <c r="AB47" s="55"/>
      <c r="AC47" s="55"/>
      <c r="AD47" s="55"/>
      <c r="AE47" s="55"/>
      <c r="AF47" s="55"/>
      <c r="AG47" s="55"/>
    </row>
    <row r="48" spans="1:33" s="30" customFormat="1" ht="18.149999999999999" customHeight="1">
      <c r="K48" s="27"/>
      <c r="L48" s="304"/>
      <c r="M48" s="277"/>
      <c r="N48" s="272" t="s">
        <v>262</v>
      </c>
      <c r="O48" s="273"/>
      <c r="P48" s="273"/>
      <c r="Q48" s="273"/>
      <c r="R48" s="273"/>
      <c r="S48" s="273"/>
      <c r="T48" s="273"/>
      <c r="U48" s="273"/>
      <c r="V48" s="273"/>
      <c r="W48" s="273"/>
      <c r="X48" s="279"/>
      <c r="Y48" s="55"/>
      <c r="Z48" s="55"/>
      <c r="AA48" s="55"/>
      <c r="AB48" s="55"/>
      <c r="AC48" s="55"/>
      <c r="AD48" s="55"/>
      <c r="AE48" s="55"/>
      <c r="AF48" s="55"/>
      <c r="AG48" s="55"/>
    </row>
    <row r="49" spans="1:33" s="30" customFormat="1" ht="18.149999999999999" customHeight="1">
      <c r="A49" s="33"/>
      <c r="B49" s="34"/>
      <c r="C49" s="34"/>
      <c r="D49" s="34"/>
      <c r="E49" s="80"/>
      <c r="F49" s="33"/>
      <c r="G49" s="33"/>
      <c r="H49" s="146"/>
      <c r="I49" s="112"/>
      <c r="J49" s="80"/>
      <c r="K49" s="27"/>
      <c r="L49" s="121" t="s">
        <v>301</v>
      </c>
      <c r="M49" s="74" t="s">
        <v>321</v>
      </c>
      <c r="N49" s="274" t="s">
        <v>263</v>
      </c>
      <c r="O49" s="275"/>
      <c r="P49" s="275"/>
      <c r="Q49" s="275"/>
      <c r="R49" s="275"/>
      <c r="S49" s="275"/>
      <c r="T49" s="275"/>
      <c r="U49" s="275"/>
      <c r="V49" s="275"/>
      <c r="W49" s="275"/>
      <c r="X49" s="283"/>
      <c r="Y49" s="55"/>
      <c r="Z49" s="55"/>
      <c r="AA49" s="55"/>
      <c r="AB49" s="55"/>
      <c r="AC49" s="55"/>
      <c r="AD49" s="55"/>
      <c r="AE49" s="55"/>
      <c r="AF49" s="55"/>
      <c r="AG49" s="55"/>
    </row>
    <row r="50" spans="1:33" s="30" customFormat="1" ht="18.149999999999999" customHeight="1">
      <c r="A50" s="33"/>
      <c r="B50" s="34"/>
      <c r="C50" s="314" t="s">
        <v>90</v>
      </c>
      <c r="D50" s="314"/>
      <c r="E50" s="314"/>
      <c r="F50" s="314"/>
      <c r="G50" s="314"/>
      <c r="H50" s="346" t="s">
        <v>512</v>
      </c>
      <c r="I50" s="346"/>
      <c r="J50" s="346"/>
      <c r="K50" s="27"/>
      <c r="L50" s="121" t="s">
        <v>302</v>
      </c>
      <c r="M50" s="74" t="s">
        <v>322</v>
      </c>
      <c r="N50" s="274" t="s">
        <v>264</v>
      </c>
      <c r="O50" s="275"/>
      <c r="P50" s="275"/>
      <c r="Q50" s="275"/>
      <c r="R50" s="275"/>
      <c r="S50" s="275"/>
      <c r="T50" s="275"/>
      <c r="U50" s="275"/>
      <c r="V50" s="275"/>
      <c r="W50" s="275"/>
      <c r="X50" s="283"/>
      <c r="Y50" s="55"/>
      <c r="Z50" s="55"/>
      <c r="AA50" s="55"/>
      <c r="AB50" s="55"/>
      <c r="AC50" s="55"/>
      <c r="AD50" s="55"/>
      <c r="AE50" s="55"/>
      <c r="AF50" s="55"/>
      <c r="AG50" s="55"/>
    </row>
    <row r="51" spans="1:33" s="30" customFormat="1" ht="27" customHeight="1" thickBot="1">
      <c r="A51" s="330" t="s">
        <v>276</v>
      </c>
      <c r="B51" s="330"/>
      <c r="C51" s="330"/>
      <c r="D51" s="330"/>
      <c r="E51" s="330"/>
      <c r="F51" s="330"/>
      <c r="G51" s="330"/>
      <c r="H51" s="330"/>
      <c r="I51" s="330"/>
      <c r="J51" s="330"/>
      <c r="K51" s="27"/>
      <c r="L51" s="142" t="s">
        <v>303</v>
      </c>
      <c r="M51" s="143" t="s">
        <v>323</v>
      </c>
      <c r="N51" s="284" t="s">
        <v>265</v>
      </c>
      <c r="O51" s="285"/>
      <c r="P51" s="285"/>
      <c r="Q51" s="285"/>
      <c r="R51" s="285"/>
      <c r="S51" s="285"/>
      <c r="T51" s="285"/>
      <c r="U51" s="285"/>
      <c r="V51" s="285"/>
      <c r="W51" s="285"/>
      <c r="X51" s="286"/>
      <c r="Y51" s="55"/>
      <c r="Z51" s="55"/>
      <c r="AA51" s="55"/>
      <c r="AB51" s="55"/>
      <c r="AC51" s="55"/>
      <c r="AD51" s="55"/>
      <c r="AE51" s="55"/>
      <c r="AF51" s="55"/>
      <c r="AG51" s="55"/>
    </row>
    <row r="52" spans="1:33" s="30" customFormat="1" ht="18.149999999999999" customHeight="1">
      <c r="K52" s="27"/>
      <c r="L52" s="34"/>
      <c r="M52" s="55"/>
      <c r="N52" s="55"/>
      <c r="O52" s="55"/>
      <c r="P52" s="55"/>
      <c r="Q52" s="55"/>
      <c r="R52" s="55"/>
      <c r="S52" s="55"/>
      <c r="T52" s="55"/>
      <c r="U52" s="55"/>
      <c r="V52" s="55"/>
      <c r="W52" s="55"/>
      <c r="X52" s="55"/>
      <c r="Y52" s="55"/>
      <c r="Z52" s="55"/>
      <c r="AA52" s="55"/>
      <c r="AB52" s="55"/>
      <c r="AC52" s="55"/>
      <c r="AD52" s="55"/>
      <c r="AE52" s="55"/>
      <c r="AF52" s="55"/>
      <c r="AG52" s="55"/>
    </row>
    <row r="53" spans="1:33" s="30" customFormat="1" ht="18.149999999999999" customHeight="1" thickBot="1">
      <c r="A53" s="29" t="s">
        <v>384</v>
      </c>
      <c r="B53" s="319" t="s">
        <v>9</v>
      </c>
      <c r="C53" s="319"/>
      <c r="E53" s="31"/>
      <c r="F53" s="29"/>
      <c r="J53" s="31"/>
      <c r="K53" s="27"/>
      <c r="L53" s="34"/>
      <c r="M53" s="55"/>
      <c r="N53" s="55"/>
      <c r="O53" s="55"/>
      <c r="P53" s="55"/>
      <c r="Q53" s="55"/>
      <c r="R53" s="55"/>
      <c r="S53" s="55"/>
      <c r="T53" s="55"/>
      <c r="U53" s="55"/>
      <c r="V53" s="55"/>
      <c r="W53" s="55"/>
      <c r="X53" s="55"/>
      <c r="Y53" s="55"/>
      <c r="Z53" s="55"/>
      <c r="AA53" s="55"/>
      <c r="AB53" s="55"/>
      <c r="AC53" s="55"/>
      <c r="AD53" s="55"/>
      <c r="AE53" s="55"/>
      <c r="AF53" s="55"/>
      <c r="AG53" s="55"/>
    </row>
    <row r="54" spans="1:33" s="30" customFormat="1" ht="18.149999999999999" customHeight="1" thickBot="1">
      <c r="A54" s="41"/>
      <c r="B54" s="320" t="s">
        <v>7</v>
      </c>
      <c r="C54" s="320"/>
      <c r="D54" s="321"/>
      <c r="E54" s="82" t="s">
        <v>1</v>
      </c>
      <c r="F54" s="43"/>
      <c r="G54" s="320" t="s">
        <v>7</v>
      </c>
      <c r="H54" s="320"/>
      <c r="I54" s="321"/>
      <c r="J54" s="44" t="s">
        <v>1</v>
      </c>
      <c r="K54" s="27"/>
      <c r="L54" s="291" t="s">
        <v>344</v>
      </c>
      <c r="M54" s="291"/>
      <c r="N54" s="291"/>
      <c r="O54" s="291"/>
      <c r="P54" s="291"/>
      <c r="Q54" s="291"/>
      <c r="R54" s="291"/>
      <c r="S54" s="291"/>
      <c r="T54" s="291"/>
      <c r="U54" s="291"/>
      <c r="V54" s="291"/>
      <c r="W54" s="291"/>
      <c r="X54" s="291"/>
      <c r="Y54" s="55"/>
      <c r="Z54" s="55"/>
      <c r="AA54" s="55"/>
      <c r="AB54" s="55"/>
      <c r="AC54" s="55"/>
      <c r="AD54" s="55"/>
      <c r="AE54" s="55"/>
      <c r="AF54" s="55"/>
      <c r="AG54" s="55"/>
    </row>
    <row r="55" spans="1:33" ht="18.149999999999999" customHeight="1">
      <c r="A55" s="47" t="s">
        <v>385</v>
      </c>
      <c r="B55" s="132" t="s">
        <v>64</v>
      </c>
      <c r="C55" s="347"/>
      <c r="D55" s="348"/>
      <c r="E55" s="99" t="s">
        <v>0</v>
      </c>
      <c r="F55" s="87" t="s">
        <v>386</v>
      </c>
      <c r="G55" s="57" t="s">
        <v>70</v>
      </c>
      <c r="H55" s="322"/>
      <c r="I55" s="323"/>
      <c r="J55" s="98" t="s">
        <v>0</v>
      </c>
      <c r="L55" s="61" t="s">
        <v>232</v>
      </c>
      <c r="M55" s="149" t="s">
        <v>500</v>
      </c>
      <c r="N55" s="150"/>
      <c r="O55" s="150"/>
      <c r="P55" s="150"/>
      <c r="Q55" s="150"/>
      <c r="R55" s="150"/>
      <c r="S55" s="150"/>
      <c r="T55" s="150"/>
      <c r="U55" s="150"/>
      <c r="V55" s="150"/>
      <c r="W55" s="150"/>
      <c r="X55" s="151"/>
      <c r="Y55" s="55"/>
      <c r="Z55" s="55"/>
      <c r="AA55" s="55"/>
      <c r="AB55" s="55"/>
      <c r="AC55" s="55"/>
      <c r="AD55" s="55"/>
      <c r="AE55" s="55"/>
      <c r="AF55" s="55"/>
      <c r="AG55" s="55"/>
    </row>
    <row r="56" spans="1:33" s="30" customFormat="1" ht="18.149999999999999" customHeight="1">
      <c r="A56" s="56" t="s">
        <v>382</v>
      </c>
      <c r="B56" s="57" t="s">
        <v>65</v>
      </c>
      <c r="C56" s="315"/>
      <c r="D56" s="316"/>
      <c r="E56" s="58" t="s">
        <v>0</v>
      </c>
      <c r="F56" s="108" t="s">
        <v>387</v>
      </c>
      <c r="G56" s="96" t="s">
        <v>69</v>
      </c>
      <c r="H56" s="339"/>
      <c r="I56" s="340"/>
      <c r="J56" s="60" t="s">
        <v>0</v>
      </c>
      <c r="K56" s="27"/>
      <c r="L56" s="294" t="s">
        <v>214</v>
      </c>
      <c r="M56" s="274" t="s">
        <v>47</v>
      </c>
      <c r="N56" s="275"/>
      <c r="O56" s="275"/>
      <c r="P56" s="275"/>
      <c r="Q56" s="275"/>
      <c r="R56" s="275"/>
      <c r="S56" s="275"/>
      <c r="T56" s="275"/>
      <c r="U56" s="275"/>
      <c r="V56" s="275"/>
      <c r="W56" s="275"/>
      <c r="X56" s="283"/>
      <c r="Y56" s="55"/>
      <c r="Z56" s="55"/>
      <c r="AA56" s="55"/>
      <c r="AB56" s="55"/>
      <c r="AC56" s="55"/>
      <c r="AD56" s="55"/>
      <c r="AE56" s="55"/>
      <c r="AF56" s="55"/>
      <c r="AG56" s="55"/>
    </row>
    <row r="57" spans="1:33" s="30" customFormat="1" ht="18.149999999999999" customHeight="1">
      <c r="A57" s="63" t="s">
        <v>388</v>
      </c>
      <c r="B57" s="50" t="s">
        <v>66</v>
      </c>
      <c r="C57" s="315"/>
      <c r="D57" s="316"/>
      <c r="E57" s="124" t="s">
        <v>0</v>
      </c>
      <c r="F57" s="50" t="s">
        <v>389</v>
      </c>
      <c r="G57" s="33" t="s">
        <v>29</v>
      </c>
      <c r="H57" s="315"/>
      <c r="I57" s="316"/>
      <c r="J57" s="60" t="s">
        <v>0</v>
      </c>
      <c r="K57" s="27"/>
      <c r="L57" s="296"/>
      <c r="M57" s="277" t="s">
        <v>288</v>
      </c>
      <c r="N57" s="281" t="s">
        <v>324</v>
      </c>
      <c r="O57" s="281"/>
      <c r="P57" s="281"/>
      <c r="Q57" s="281"/>
      <c r="R57" s="281"/>
      <c r="S57" s="281"/>
      <c r="T57" s="281"/>
      <c r="U57" s="281"/>
      <c r="V57" s="281"/>
      <c r="W57" s="281"/>
      <c r="X57" s="290"/>
      <c r="Y57" s="55"/>
      <c r="Z57" s="55"/>
      <c r="AA57" s="55"/>
      <c r="AB57" s="55"/>
      <c r="AC57" s="55"/>
      <c r="AD57" s="55"/>
      <c r="AE57" s="55"/>
      <c r="AF57" s="55"/>
      <c r="AG57" s="55"/>
    </row>
    <row r="58" spans="1:33" s="30" customFormat="1" ht="18.149999999999999" customHeight="1">
      <c r="A58" s="56" t="s">
        <v>390</v>
      </c>
      <c r="B58" s="100" t="s">
        <v>67</v>
      </c>
      <c r="C58" s="315"/>
      <c r="D58" s="316"/>
      <c r="E58" s="124" t="s">
        <v>0</v>
      </c>
      <c r="F58" s="87"/>
      <c r="G58" s="50" t="s">
        <v>71</v>
      </c>
      <c r="H58" s="26"/>
      <c r="I58" s="145" t="s">
        <v>30</v>
      </c>
      <c r="J58" s="117" t="s">
        <v>0</v>
      </c>
      <c r="K58" s="27"/>
      <c r="L58" s="296"/>
      <c r="M58" s="277"/>
      <c r="N58" s="267" t="s">
        <v>325</v>
      </c>
      <c r="O58" s="267"/>
      <c r="P58" s="267"/>
      <c r="Q58" s="267"/>
      <c r="R58" s="267"/>
      <c r="S58" s="267"/>
      <c r="T58" s="267"/>
      <c r="U58" s="267"/>
      <c r="V58" s="267"/>
      <c r="W58" s="267"/>
      <c r="X58" s="268"/>
      <c r="Y58" s="62"/>
      <c r="Z58" s="55"/>
      <c r="AA58" s="55"/>
      <c r="AB58" s="55"/>
      <c r="AC58" s="55"/>
      <c r="AD58" s="55"/>
      <c r="AE58" s="55"/>
      <c r="AF58" s="55"/>
      <c r="AG58" s="55"/>
    </row>
    <row r="59" spans="1:33" s="30" customFormat="1" ht="18.149999999999999" customHeight="1" thickBot="1">
      <c r="A59" s="75" t="s">
        <v>391</v>
      </c>
      <c r="B59" s="38" t="s">
        <v>68</v>
      </c>
      <c r="C59" s="317"/>
      <c r="D59" s="318"/>
      <c r="E59" s="90" t="s">
        <v>0</v>
      </c>
      <c r="F59" s="227"/>
      <c r="G59" s="138"/>
      <c r="H59" s="138"/>
      <c r="I59" s="138"/>
      <c r="J59" s="93"/>
      <c r="K59" s="27"/>
      <c r="L59" s="296"/>
      <c r="M59" s="277"/>
      <c r="N59" s="267" t="s">
        <v>326</v>
      </c>
      <c r="O59" s="267"/>
      <c r="P59" s="267"/>
      <c r="Q59" s="267"/>
      <c r="R59" s="267"/>
      <c r="S59" s="267"/>
      <c r="T59" s="267"/>
      <c r="U59" s="267"/>
      <c r="V59" s="267"/>
      <c r="W59" s="267"/>
      <c r="X59" s="268"/>
      <c r="Y59" s="62"/>
      <c r="Z59" s="55"/>
      <c r="AA59" s="55"/>
      <c r="AB59" s="55"/>
      <c r="AC59" s="55"/>
      <c r="AD59" s="55"/>
      <c r="AE59" s="55"/>
      <c r="AF59" s="55"/>
      <c r="AG59" s="55"/>
    </row>
    <row r="60" spans="1:33" s="30" customFormat="1" ht="18.149999999999999" customHeight="1">
      <c r="K60" s="27"/>
      <c r="L60" s="296"/>
      <c r="M60" s="277"/>
      <c r="N60" s="267" t="s">
        <v>252</v>
      </c>
      <c r="O60" s="267"/>
      <c r="P60" s="267"/>
      <c r="Q60" s="267"/>
      <c r="R60" s="267"/>
      <c r="S60" s="267"/>
      <c r="T60" s="267"/>
      <c r="U60" s="267"/>
      <c r="V60" s="267"/>
      <c r="W60" s="267"/>
      <c r="X60" s="268"/>
      <c r="Y60" s="165"/>
      <c r="Z60" s="34"/>
      <c r="AA60" s="34"/>
      <c r="AB60" s="34"/>
      <c r="AC60" s="34"/>
      <c r="AD60" s="34"/>
      <c r="AE60" s="34"/>
      <c r="AF60" s="34"/>
      <c r="AG60" s="34"/>
    </row>
    <row r="61" spans="1:33" s="30" customFormat="1" ht="18.149999999999999" customHeight="1" thickBot="1">
      <c r="A61" s="29" t="s">
        <v>137</v>
      </c>
      <c r="B61" s="365" t="s">
        <v>280</v>
      </c>
      <c r="C61" s="365"/>
      <c r="D61" s="148"/>
      <c r="E61" s="31"/>
      <c r="F61" s="29"/>
      <c r="J61" s="31"/>
      <c r="K61" s="27"/>
      <c r="L61" s="296"/>
      <c r="M61" s="277"/>
      <c r="N61" s="282" t="s">
        <v>253</v>
      </c>
      <c r="O61" s="282"/>
      <c r="P61" s="282"/>
      <c r="Q61" s="282"/>
      <c r="R61" s="282"/>
      <c r="S61" s="282"/>
      <c r="T61" s="282"/>
      <c r="U61" s="282"/>
      <c r="V61" s="282"/>
      <c r="W61" s="282"/>
      <c r="X61" s="287"/>
      <c r="Y61" s="165"/>
      <c r="Z61" s="34"/>
      <c r="AA61" s="34"/>
      <c r="AB61" s="34"/>
      <c r="AC61" s="34"/>
      <c r="AD61" s="34"/>
      <c r="AE61" s="34"/>
      <c r="AF61" s="34"/>
      <c r="AG61" s="34"/>
    </row>
    <row r="62" spans="1:33" s="30" customFormat="1" ht="18.149999999999999" customHeight="1">
      <c r="A62" s="41"/>
      <c r="B62" s="320" t="s">
        <v>7</v>
      </c>
      <c r="C62" s="320"/>
      <c r="D62" s="321"/>
      <c r="E62" s="82" t="s">
        <v>1</v>
      </c>
      <c r="F62" s="43"/>
      <c r="G62" s="320" t="s">
        <v>7</v>
      </c>
      <c r="H62" s="320"/>
      <c r="I62" s="321"/>
      <c r="J62" s="44" t="s">
        <v>1</v>
      </c>
      <c r="K62" s="27"/>
      <c r="L62" s="296"/>
      <c r="M62" s="178" t="s">
        <v>337</v>
      </c>
      <c r="N62" s="288" t="s">
        <v>338</v>
      </c>
      <c r="O62" s="288"/>
      <c r="P62" s="288"/>
      <c r="Q62" s="288"/>
      <c r="R62" s="288"/>
      <c r="S62" s="288"/>
      <c r="T62" s="288"/>
      <c r="U62" s="288"/>
      <c r="V62" s="288"/>
      <c r="W62" s="288"/>
      <c r="X62" s="289"/>
      <c r="Y62" s="62"/>
      <c r="Z62" s="55"/>
      <c r="AA62" s="55"/>
      <c r="AB62" s="55"/>
      <c r="AC62" s="55"/>
      <c r="AD62" s="55"/>
      <c r="AE62" s="55"/>
      <c r="AF62" s="55"/>
      <c r="AG62" s="55"/>
    </row>
    <row r="63" spans="1:33" s="30" customFormat="1" ht="18.149999999999999" customHeight="1">
      <c r="A63" s="152" t="s">
        <v>133</v>
      </c>
      <c r="B63" s="85" t="s">
        <v>47</v>
      </c>
      <c r="C63" s="85"/>
      <c r="D63" s="153"/>
      <c r="E63" s="154"/>
      <c r="F63" s="155" t="s">
        <v>142</v>
      </c>
      <c r="G63" s="266" t="s">
        <v>272</v>
      </c>
      <c r="H63" s="266"/>
      <c r="I63" s="25"/>
      <c r="J63" s="86" t="s">
        <v>0</v>
      </c>
      <c r="K63" s="27"/>
      <c r="L63" s="296"/>
      <c r="M63" s="74" t="s">
        <v>48</v>
      </c>
      <c r="N63" s="277" t="s">
        <v>510</v>
      </c>
      <c r="O63" s="277"/>
      <c r="P63" s="277"/>
      <c r="Q63" s="277"/>
      <c r="R63" s="277"/>
      <c r="S63" s="277"/>
      <c r="T63" s="277"/>
      <c r="U63" s="277"/>
      <c r="V63" s="277"/>
      <c r="W63" s="277"/>
      <c r="X63" s="278"/>
      <c r="Y63" s="62"/>
      <c r="Z63" s="55"/>
      <c r="AA63" s="55"/>
      <c r="AB63" s="55"/>
      <c r="AC63" s="55"/>
      <c r="AD63" s="55"/>
      <c r="AE63" s="55"/>
      <c r="AF63" s="55"/>
      <c r="AG63" s="55"/>
    </row>
    <row r="64" spans="1:33" s="30" customFormat="1" ht="18.149999999999999" customHeight="1">
      <c r="A64" s="70"/>
      <c r="B64" s="159" t="s">
        <v>283</v>
      </c>
      <c r="C64" s="315"/>
      <c r="D64" s="316"/>
      <c r="E64" s="160" t="s">
        <v>0</v>
      </c>
      <c r="F64" s="161" t="s">
        <v>11</v>
      </c>
      <c r="G64" s="106" t="s">
        <v>143</v>
      </c>
      <c r="H64" s="23"/>
      <c r="I64" s="163" t="s">
        <v>126</v>
      </c>
      <c r="J64" s="164" t="s">
        <v>0</v>
      </c>
      <c r="K64" s="27"/>
      <c r="L64" s="296"/>
      <c r="M64" s="277" t="s">
        <v>366</v>
      </c>
      <c r="N64" s="281" t="s">
        <v>334</v>
      </c>
      <c r="O64" s="281"/>
      <c r="P64" s="281"/>
      <c r="Q64" s="281"/>
      <c r="R64" s="281"/>
      <c r="S64" s="281"/>
      <c r="T64" s="281"/>
      <c r="U64" s="281"/>
      <c r="V64" s="281"/>
      <c r="W64" s="281"/>
      <c r="X64" s="290"/>
      <c r="Y64" s="165"/>
      <c r="Z64" s="34"/>
      <c r="AA64" s="34"/>
      <c r="AB64" s="34"/>
      <c r="AC64" s="34"/>
      <c r="AD64" s="34"/>
      <c r="AE64" s="34"/>
      <c r="AF64" s="34"/>
      <c r="AG64" s="34"/>
    </row>
    <row r="65" spans="1:34" s="30" customFormat="1" ht="18.149999999999999" customHeight="1">
      <c r="A65" s="70"/>
      <c r="B65" s="113" t="s">
        <v>286</v>
      </c>
      <c r="C65" s="166" t="str">
        <f>IF(C31="","",IF(OR(C30="単目量",C30="多目量"),C31,IF(AND(C30="複目量",C64="小レンジ"),C31,IF(AND(C30="複目量",C64="大レンジ"),C34,""))))</f>
        <v/>
      </c>
      <c r="D65" s="115" t="s">
        <v>32</v>
      </c>
      <c r="E65" s="160" t="s">
        <v>0</v>
      </c>
      <c r="F65" s="167" t="s">
        <v>148</v>
      </c>
      <c r="G65" s="64" t="s">
        <v>150</v>
      </c>
      <c r="H65" s="347"/>
      <c r="I65" s="348"/>
      <c r="J65" s="60" t="s">
        <v>0</v>
      </c>
      <c r="K65" s="27"/>
      <c r="L65" s="296"/>
      <c r="M65" s="277"/>
      <c r="N65" s="282" t="s">
        <v>335</v>
      </c>
      <c r="O65" s="282"/>
      <c r="P65" s="282"/>
      <c r="Q65" s="282"/>
      <c r="R65" s="282"/>
      <c r="S65" s="282"/>
      <c r="T65" s="282"/>
      <c r="U65" s="282"/>
      <c r="V65" s="282"/>
      <c r="W65" s="282"/>
      <c r="X65" s="287"/>
      <c r="Y65" s="165"/>
      <c r="Z65" s="34"/>
      <c r="AA65" s="34"/>
      <c r="AB65" s="34"/>
      <c r="AC65" s="34"/>
      <c r="AD65" s="34"/>
      <c r="AE65" s="34"/>
      <c r="AF65" s="34"/>
      <c r="AG65" s="34"/>
    </row>
    <row r="66" spans="1:34" s="30" customFormat="1" ht="18.149999999999999" customHeight="1">
      <c r="A66" s="70"/>
      <c r="B66" s="113" t="s">
        <v>285</v>
      </c>
      <c r="C66" s="166" t="str">
        <f>IF(C30="単目量",C32,IF(AND(C30="複目量",C64="小レンジ"),C32,IF(AND(C30="複目量",C64="大レンジ"),C35,IF(C30="多目量",CONCATENATE(C32," g"," / ",C35),""))))</f>
        <v/>
      </c>
      <c r="D66" s="115" t="s">
        <v>32</v>
      </c>
      <c r="E66" s="160" t="s">
        <v>0</v>
      </c>
      <c r="F66" s="168"/>
      <c r="G66" s="59" t="s">
        <v>201</v>
      </c>
      <c r="H66" s="7"/>
      <c r="I66" s="103" t="s">
        <v>32</v>
      </c>
      <c r="J66" s="98" t="s">
        <v>0</v>
      </c>
      <c r="K66" s="27"/>
      <c r="L66" s="296"/>
      <c r="M66" s="277" t="s">
        <v>367</v>
      </c>
      <c r="N66" s="281" t="s">
        <v>336</v>
      </c>
      <c r="O66" s="281"/>
      <c r="P66" s="281"/>
      <c r="Q66" s="281"/>
      <c r="R66" s="281"/>
      <c r="S66" s="281"/>
      <c r="T66" s="281"/>
      <c r="U66" s="281"/>
      <c r="V66" s="281"/>
      <c r="W66" s="281"/>
      <c r="X66" s="290"/>
      <c r="Y66" s="165"/>
      <c r="Z66" s="34"/>
      <c r="AA66" s="34"/>
      <c r="AB66" s="34"/>
      <c r="AC66" s="34"/>
      <c r="AD66" s="34"/>
      <c r="AE66" s="34"/>
      <c r="AF66" s="34"/>
      <c r="AG66" s="34"/>
    </row>
    <row r="67" spans="1:34" s="30" customFormat="1" ht="18.149999999999999" customHeight="1">
      <c r="A67" s="70"/>
      <c r="B67" s="118" t="s">
        <v>284</v>
      </c>
      <c r="C67" s="166" t="str">
        <f>IF(C21="既使用はかり","",IF(OR(C30="単目量",C30="多目量"),C33,IF(AND(C30="複目量",C64="小レンジ"),C33,IF(AND(C30="複目量",C64="大レンジ"),C36,""))))</f>
        <v/>
      </c>
      <c r="D67" s="101" t="s">
        <v>32</v>
      </c>
      <c r="E67" s="58" t="s">
        <v>0</v>
      </c>
      <c r="F67" s="161"/>
      <c r="G67" s="106" t="s">
        <v>202</v>
      </c>
      <c r="H67" s="23"/>
      <c r="I67" s="163" t="s">
        <v>149</v>
      </c>
      <c r="J67" s="98" t="s">
        <v>0</v>
      </c>
      <c r="K67" s="27"/>
      <c r="L67" s="295"/>
      <c r="M67" s="277"/>
      <c r="N67" s="300" t="s">
        <v>489</v>
      </c>
      <c r="O67" s="300"/>
      <c r="P67" s="300"/>
      <c r="Q67" s="300"/>
      <c r="R67" s="300"/>
      <c r="S67" s="300"/>
      <c r="T67" s="300"/>
      <c r="U67" s="300"/>
      <c r="V67" s="300"/>
      <c r="W67" s="300"/>
      <c r="X67" s="301"/>
      <c r="Y67" s="62"/>
      <c r="Z67" s="55"/>
      <c r="AA67" s="55"/>
      <c r="AB67" s="55"/>
      <c r="AC67" s="55"/>
      <c r="AD67" s="55"/>
      <c r="AE67" s="55"/>
      <c r="AF67" s="55"/>
      <c r="AG67" s="55"/>
    </row>
    <row r="68" spans="1:34" s="30" customFormat="1" ht="18.149999999999999" customHeight="1">
      <c r="A68" s="70"/>
      <c r="B68" s="106" t="s">
        <v>48</v>
      </c>
      <c r="C68" s="23"/>
      <c r="D68" s="171" t="s">
        <v>127</v>
      </c>
      <c r="E68" s="58" t="s">
        <v>0</v>
      </c>
      <c r="F68" s="84" t="s">
        <v>151</v>
      </c>
      <c r="G68" s="34" t="s">
        <v>138</v>
      </c>
      <c r="H68" s="172"/>
      <c r="I68" s="173"/>
      <c r="J68" s="174"/>
      <c r="K68" s="27"/>
      <c r="L68" s="308" t="s">
        <v>211</v>
      </c>
      <c r="M68" s="74" t="s">
        <v>50</v>
      </c>
      <c r="N68" s="277" t="s">
        <v>333</v>
      </c>
      <c r="O68" s="277"/>
      <c r="P68" s="277"/>
      <c r="Q68" s="277"/>
      <c r="R68" s="277"/>
      <c r="S68" s="277"/>
      <c r="T68" s="277"/>
      <c r="U68" s="277"/>
      <c r="V68" s="277"/>
      <c r="W68" s="277"/>
      <c r="X68" s="278"/>
      <c r="Y68" s="62"/>
      <c r="Z68" s="55"/>
      <c r="AA68" s="55"/>
      <c r="AB68" s="55"/>
      <c r="AC68" s="55"/>
      <c r="AD68" s="55"/>
      <c r="AE68" s="55"/>
      <c r="AF68" s="55"/>
      <c r="AG68" s="55"/>
    </row>
    <row r="69" spans="1:34" s="30" customFormat="1" ht="18.149999999999999" customHeight="1">
      <c r="A69" s="165"/>
      <c r="B69" s="57" t="s">
        <v>364</v>
      </c>
      <c r="C69" s="11"/>
      <c r="D69" s="103" t="s">
        <v>351</v>
      </c>
      <c r="E69" s="71" t="s">
        <v>0</v>
      </c>
      <c r="F69" s="33"/>
      <c r="G69" s="51" t="s">
        <v>54</v>
      </c>
      <c r="H69" s="176" t="str">
        <f>IF(C74="","",C74)</f>
        <v/>
      </c>
      <c r="I69" s="177" t="s">
        <v>127</v>
      </c>
      <c r="J69" s="98" t="s">
        <v>0</v>
      </c>
      <c r="K69" s="27"/>
      <c r="L69" s="308"/>
      <c r="M69" s="178" t="s">
        <v>353</v>
      </c>
      <c r="N69" s="276" t="s">
        <v>355</v>
      </c>
      <c r="O69" s="277"/>
      <c r="P69" s="277"/>
      <c r="Q69" s="277"/>
      <c r="R69" s="277"/>
      <c r="S69" s="277"/>
      <c r="T69" s="277"/>
      <c r="U69" s="277"/>
      <c r="V69" s="277"/>
      <c r="W69" s="277"/>
      <c r="X69" s="278"/>
      <c r="Y69" s="62"/>
      <c r="Z69" s="55"/>
      <c r="AA69" s="55"/>
      <c r="AB69" s="55"/>
      <c r="AC69" s="55"/>
      <c r="AD69" s="55"/>
      <c r="AE69" s="55"/>
      <c r="AF69" s="55"/>
      <c r="AG69" s="55"/>
    </row>
    <row r="70" spans="1:34" s="30" customFormat="1" ht="18.149999999999999" customHeight="1">
      <c r="A70" s="70"/>
      <c r="B70" s="57" t="s">
        <v>365</v>
      </c>
      <c r="C70" s="11"/>
      <c r="D70" s="171" t="s">
        <v>352</v>
      </c>
      <c r="E70" s="71" t="s">
        <v>0</v>
      </c>
      <c r="G70" s="34" t="s">
        <v>394</v>
      </c>
      <c r="H70" s="229"/>
      <c r="I70" s="171" t="s">
        <v>351</v>
      </c>
      <c r="J70" s="98" t="s">
        <v>0</v>
      </c>
      <c r="K70" s="27"/>
      <c r="L70" s="308"/>
      <c r="M70" s="310" t="s">
        <v>354</v>
      </c>
      <c r="N70" s="270" t="s">
        <v>362</v>
      </c>
      <c r="O70" s="271"/>
      <c r="P70" s="271"/>
      <c r="Q70" s="271"/>
      <c r="R70" s="271"/>
      <c r="S70" s="271"/>
      <c r="T70" s="271"/>
      <c r="U70" s="271"/>
      <c r="V70" s="271"/>
      <c r="W70" s="271"/>
      <c r="X70" s="280"/>
      <c r="Y70" s="62"/>
      <c r="Z70" s="55"/>
      <c r="AA70" s="55"/>
      <c r="AB70" s="55"/>
      <c r="AC70" s="55"/>
      <c r="AD70" s="55"/>
      <c r="AE70" s="55"/>
      <c r="AF70" s="55"/>
      <c r="AG70" s="55"/>
    </row>
    <row r="71" spans="1:34" s="30" customFormat="1" ht="18.149999999999999" customHeight="1">
      <c r="A71" s="63" t="s">
        <v>49</v>
      </c>
      <c r="B71" s="57" t="s">
        <v>50</v>
      </c>
      <c r="C71" s="179" t="s">
        <v>281</v>
      </c>
      <c r="D71" s="180" t="s">
        <v>282</v>
      </c>
      <c r="E71" s="181"/>
      <c r="F71" s="33"/>
      <c r="G71" s="51" t="s">
        <v>398</v>
      </c>
      <c r="H71" s="176" t="str">
        <f>IF(AND(C74&lt;Sheet1!G24,Sheet1!G24&lt;D74),Sheet1!G24,"")</f>
        <v/>
      </c>
      <c r="I71" s="177" t="s">
        <v>32</v>
      </c>
      <c r="J71" s="98" t="s">
        <v>0</v>
      </c>
      <c r="K71" s="27"/>
      <c r="L71" s="308"/>
      <c r="M71" s="310"/>
      <c r="N71" s="272" t="s">
        <v>363</v>
      </c>
      <c r="O71" s="273"/>
      <c r="P71" s="273"/>
      <c r="Q71" s="273"/>
      <c r="R71" s="273"/>
      <c r="S71" s="273"/>
      <c r="T71" s="273"/>
      <c r="U71" s="273"/>
      <c r="V71" s="273"/>
      <c r="W71" s="273"/>
      <c r="X71" s="279"/>
      <c r="Y71" s="165"/>
      <c r="Z71" s="55"/>
      <c r="AA71" s="55"/>
      <c r="AB71" s="55"/>
      <c r="AC71" s="55"/>
      <c r="AD71" s="55"/>
      <c r="AE71" s="55"/>
      <c r="AF71" s="55"/>
      <c r="AG71" s="55"/>
    </row>
    <row r="72" spans="1:34" s="30" customFormat="1" ht="18.149999999999999" customHeight="1">
      <c r="A72" s="165"/>
      <c r="B72" s="57" t="s">
        <v>348</v>
      </c>
      <c r="C72" s="19"/>
      <c r="D72" s="11"/>
      <c r="E72" s="71" t="s">
        <v>0</v>
      </c>
      <c r="F72" s="112"/>
      <c r="G72" s="34" t="s">
        <v>394</v>
      </c>
      <c r="H72" s="229"/>
      <c r="I72" s="103" t="s">
        <v>351</v>
      </c>
      <c r="J72" s="98" t="s">
        <v>0</v>
      </c>
      <c r="K72" s="27"/>
      <c r="L72" s="308"/>
      <c r="M72" s="74" t="s">
        <v>287</v>
      </c>
      <c r="N72" s="277" t="s">
        <v>356</v>
      </c>
      <c r="O72" s="277"/>
      <c r="P72" s="277"/>
      <c r="Q72" s="277"/>
      <c r="R72" s="277"/>
      <c r="S72" s="277"/>
      <c r="T72" s="277"/>
      <c r="U72" s="277"/>
      <c r="V72" s="277"/>
      <c r="W72" s="277"/>
      <c r="X72" s="278"/>
      <c r="Y72" s="165"/>
      <c r="Z72" s="55"/>
      <c r="AA72" s="55"/>
      <c r="AB72" s="55"/>
      <c r="AC72" s="55"/>
      <c r="AD72" s="55"/>
      <c r="AE72" s="55"/>
      <c r="AF72" s="55"/>
      <c r="AG72" s="55"/>
      <c r="AH72" s="34"/>
    </row>
    <row r="73" spans="1:34" s="30" customFormat="1" ht="18.149999999999999" customHeight="1">
      <c r="A73" s="165"/>
      <c r="B73" s="30" t="s">
        <v>349</v>
      </c>
      <c r="C73" s="19"/>
      <c r="D73" s="11"/>
      <c r="E73" s="71" t="s">
        <v>0</v>
      </c>
      <c r="F73" s="168"/>
      <c r="G73" s="51" t="s">
        <v>397</v>
      </c>
      <c r="H73" s="176" t="str">
        <f>IF(AND(C74&lt;Sheet1!G25,Sheet1!G25&lt;D74),Sheet1!G25,"")</f>
        <v/>
      </c>
      <c r="I73" s="177" t="s">
        <v>126</v>
      </c>
      <c r="J73" s="98" t="s">
        <v>0</v>
      </c>
      <c r="K73" s="27"/>
      <c r="L73" s="308"/>
      <c r="M73" s="74" t="s">
        <v>118</v>
      </c>
      <c r="N73" s="277" t="s">
        <v>267</v>
      </c>
      <c r="O73" s="277"/>
      <c r="P73" s="277"/>
      <c r="Q73" s="277"/>
      <c r="R73" s="277"/>
      <c r="S73" s="277"/>
      <c r="T73" s="277"/>
      <c r="U73" s="277"/>
      <c r="V73" s="277"/>
      <c r="W73" s="277"/>
      <c r="X73" s="278"/>
      <c r="Y73" s="55"/>
      <c r="Z73" s="55"/>
      <c r="AA73" s="55"/>
      <c r="AB73" s="55"/>
      <c r="AC73" s="55"/>
      <c r="AD73" s="55"/>
      <c r="AE73" s="55"/>
      <c r="AF73" s="55"/>
      <c r="AG73" s="55"/>
      <c r="AH73" s="34"/>
    </row>
    <row r="74" spans="1:34" s="30" customFormat="1" ht="18.149999999999999" customHeight="1">
      <c r="A74" s="70"/>
      <c r="B74" s="57" t="s">
        <v>350</v>
      </c>
      <c r="C74" s="183" t="str">
        <f>IF(OR(C72="",C73=""),"",C72+C73)</f>
        <v/>
      </c>
      <c r="D74" s="172" t="str">
        <f>IF(OR(D72="",D73=""),"",D72+D73)</f>
        <v/>
      </c>
      <c r="E74" s="71" t="s">
        <v>0</v>
      </c>
      <c r="F74" s="168"/>
      <c r="G74" s="34" t="s">
        <v>394</v>
      </c>
      <c r="H74" s="229"/>
      <c r="I74" s="103" t="s">
        <v>351</v>
      </c>
      <c r="J74" s="98" t="s">
        <v>0</v>
      </c>
      <c r="K74" s="27"/>
      <c r="L74" s="308"/>
      <c r="M74" s="74" t="s">
        <v>226</v>
      </c>
      <c r="N74" s="277" t="s">
        <v>268</v>
      </c>
      <c r="O74" s="277"/>
      <c r="P74" s="277"/>
      <c r="Q74" s="277"/>
      <c r="R74" s="277"/>
      <c r="S74" s="277"/>
      <c r="T74" s="277"/>
      <c r="U74" s="277"/>
      <c r="V74" s="277"/>
      <c r="W74" s="277"/>
      <c r="X74" s="278"/>
      <c r="Y74" s="165"/>
      <c r="Z74" s="55"/>
      <c r="AA74" s="55"/>
      <c r="AB74" s="55"/>
      <c r="AC74" s="55"/>
      <c r="AD74" s="55"/>
      <c r="AE74" s="55"/>
      <c r="AF74" s="55"/>
      <c r="AG74" s="55"/>
      <c r="AH74" s="34"/>
    </row>
    <row r="75" spans="1:34" s="30" customFormat="1" ht="18.149999999999999" customHeight="1">
      <c r="A75" s="184"/>
      <c r="B75" s="57" t="s">
        <v>118</v>
      </c>
      <c r="C75" s="2"/>
      <c r="D75" s="2"/>
      <c r="E75" s="71" t="s">
        <v>0</v>
      </c>
      <c r="F75" s="168"/>
      <c r="G75" s="51" t="s">
        <v>396</v>
      </c>
      <c r="H75" s="176" t="str">
        <f>IF(D74="","",D74)</f>
        <v/>
      </c>
      <c r="I75" s="177" t="s">
        <v>126</v>
      </c>
      <c r="J75" s="98" t="s">
        <v>0</v>
      </c>
      <c r="K75" s="27"/>
      <c r="L75" s="308"/>
      <c r="M75" s="74" t="s">
        <v>51</v>
      </c>
      <c r="N75" s="277" t="s">
        <v>403</v>
      </c>
      <c r="O75" s="277"/>
      <c r="P75" s="277"/>
      <c r="Q75" s="277"/>
      <c r="R75" s="277"/>
      <c r="S75" s="277"/>
      <c r="T75" s="277"/>
      <c r="U75" s="277"/>
      <c r="V75" s="277"/>
      <c r="W75" s="277"/>
      <c r="X75" s="278"/>
      <c r="Y75" s="165"/>
      <c r="Z75" s="55"/>
      <c r="AA75" s="55"/>
      <c r="AB75" s="55"/>
      <c r="AC75" s="55"/>
      <c r="AD75" s="55"/>
      <c r="AE75" s="55"/>
      <c r="AF75" s="55"/>
      <c r="AG75" s="55"/>
      <c r="AH75" s="34"/>
    </row>
    <row r="76" spans="1:34" s="30" customFormat="1" ht="18.149999999999999" customHeight="1">
      <c r="A76" s="184"/>
      <c r="B76" s="135" t="s">
        <v>139</v>
      </c>
      <c r="C76" s="17"/>
      <c r="D76" s="17"/>
      <c r="E76" s="71" t="s">
        <v>0</v>
      </c>
      <c r="F76" s="112"/>
      <c r="G76" s="34" t="s">
        <v>394</v>
      </c>
      <c r="H76" s="229"/>
      <c r="I76" s="171" t="s">
        <v>351</v>
      </c>
      <c r="J76" s="98" t="s">
        <v>0</v>
      </c>
      <c r="K76" s="27"/>
      <c r="L76" s="308"/>
      <c r="M76" s="277" t="s">
        <v>234</v>
      </c>
      <c r="N76" s="281" t="s">
        <v>269</v>
      </c>
      <c r="O76" s="281"/>
      <c r="P76" s="281"/>
      <c r="Q76" s="281"/>
      <c r="R76" s="281"/>
      <c r="S76" s="281"/>
      <c r="T76" s="281"/>
      <c r="U76" s="281"/>
      <c r="V76" s="281"/>
      <c r="W76" s="281"/>
      <c r="X76" s="290"/>
      <c r="Y76" s="165"/>
      <c r="Z76" s="55"/>
      <c r="AA76" s="55"/>
      <c r="AB76" s="55"/>
      <c r="AC76" s="55"/>
      <c r="AD76" s="55"/>
      <c r="AE76" s="55"/>
      <c r="AF76" s="55"/>
      <c r="AG76" s="55"/>
      <c r="AH76" s="34"/>
    </row>
    <row r="77" spans="1:34" s="30" customFormat="1" ht="18.149999999999999" customHeight="1">
      <c r="A77" s="184"/>
      <c r="B77" s="135" t="s">
        <v>51</v>
      </c>
      <c r="C77" s="17"/>
      <c r="D77" s="17"/>
      <c r="E77" s="71" t="s">
        <v>0</v>
      </c>
      <c r="F77" s="112"/>
      <c r="G77" s="51" t="s">
        <v>395</v>
      </c>
      <c r="H77" s="176" t="str">
        <f>IF(OR(C21="既使用はかり",C83="不要"),"",IF(OR(C83="",D74=""),"",IF(D74/3&lt;C74,C74,D74/3)))</f>
        <v/>
      </c>
      <c r="I77" s="177" t="s">
        <v>32</v>
      </c>
      <c r="J77" s="98" t="s">
        <v>0</v>
      </c>
      <c r="K77" s="27"/>
      <c r="L77" s="309"/>
      <c r="M77" s="277"/>
      <c r="N77" s="282" t="s">
        <v>327</v>
      </c>
      <c r="O77" s="282"/>
      <c r="P77" s="282"/>
      <c r="Q77" s="282"/>
      <c r="R77" s="282"/>
      <c r="S77" s="282"/>
      <c r="T77" s="282"/>
      <c r="U77" s="282"/>
      <c r="V77" s="282"/>
      <c r="W77" s="282"/>
      <c r="X77" s="287"/>
      <c r="Y77" s="165"/>
      <c r="Z77" s="55"/>
      <c r="AA77" s="55"/>
      <c r="AB77" s="55"/>
      <c r="AC77" s="55"/>
      <c r="AD77" s="55"/>
      <c r="AE77" s="55"/>
      <c r="AF77" s="55"/>
      <c r="AG77" s="55"/>
    </row>
    <row r="78" spans="1:34" s="30" customFormat="1" ht="18.149999999999999" customHeight="1">
      <c r="A78" s="184"/>
      <c r="B78" s="112" t="s">
        <v>174</v>
      </c>
      <c r="C78" s="18"/>
      <c r="D78" s="17"/>
      <c r="E78" s="71" t="s">
        <v>0</v>
      </c>
      <c r="F78" s="112"/>
      <c r="G78" s="34" t="s">
        <v>394</v>
      </c>
      <c r="H78" s="229"/>
      <c r="I78" s="171" t="s">
        <v>351</v>
      </c>
      <c r="J78" s="98" t="s">
        <v>0</v>
      </c>
      <c r="K78" s="27"/>
      <c r="L78" s="304" t="s">
        <v>215</v>
      </c>
      <c r="M78" s="277" t="s">
        <v>400</v>
      </c>
      <c r="N78" s="282" t="s">
        <v>401</v>
      </c>
      <c r="O78" s="282"/>
      <c r="P78" s="282"/>
      <c r="Q78" s="282"/>
      <c r="R78" s="282"/>
      <c r="S78" s="282"/>
      <c r="T78" s="282"/>
      <c r="U78" s="282"/>
      <c r="V78" s="282"/>
      <c r="W78" s="282"/>
      <c r="X78" s="287"/>
      <c r="Y78" s="62"/>
      <c r="Z78" s="34"/>
      <c r="AA78" s="34"/>
      <c r="AB78" s="34"/>
      <c r="AC78" s="34"/>
      <c r="AD78" s="34"/>
      <c r="AE78" s="34"/>
      <c r="AF78" s="34"/>
      <c r="AG78" s="34"/>
    </row>
    <row r="79" spans="1:34" s="30" customFormat="1" ht="18.149999999999999" customHeight="1">
      <c r="A79" s="184"/>
      <c r="B79" s="112" t="s">
        <v>140</v>
      </c>
      <c r="C79" s="18"/>
      <c r="D79" s="17"/>
      <c r="E79" s="71" t="s">
        <v>0</v>
      </c>
      <c r="F79" s="168"/>
      <c r="G79" s="51" t="s">
        <v>393</v>
      </c>
      <c r="H79" s="176" t="str">
        <f>IF(H66="","",H66)</f>
        <v/>
      </c>
      <c r="I79" s="177" t="s">
        <v>126</v>
      </c>
      <c r="J79" s="98" t="s">
        <v>0</v>
      </c>
      <c r="K79" s="27"/>
      <c r="L79" s="304"/>
      <c r="M79" s="277"/>
      <c r="N79" s="281" t="s">
        <v>402</v>
      </c>
      <c r="O79" s="281"/>
      <c r="P79" s="281"/>
      <c r="Q79" s="281"/>
      <c r="R79" s="281"/>
      <c r="S79" s="281"/>
      <c r="T79" s="281"/>
      <c r="U79" s="281"/>
      <c r="V79" s="281"/>
      <c r="W79" s="281"/>
      <c r="X79" s="290"/>
      <c r="Y79" s="62"/>
      <c r="Z79" s="34"/>
      <c r="AA79" s="34"/>
      <c r="AB79" s="34"/>
      <c r="AC79" s="34"/>
      <c r="AD79" s="34"/>
      <c r="AE79" s="34"/>
      <c r="AF79" s="34"/>
      <c r="AG79" s="34"/>
    </row>
    <row r="80" spans="1:34" s="30" customFormat="1" ht="18.149999999999999" customHeight="1">
      <c r="A80" s="184"/>
      <c r="B80" s="112" t="s">
        <v>52</v>
      </c>
      <c r="C80" s="18"/>
      <c r="D80" s="17"/>
      <c r="E80" s="58" t="s">
        <v>0</v>
      </c>
      <c r="F80" s="168"/>
      <c r="G80" s="34" t="s">
        <v>394</v>
      </c>
      <c r="H80" s="229"/>
      <c r="I80" s="171" t="s">
        <v>351</v>
      </c>
      <c r="J80" s="98" t="s">
        <v>0</v>
      </c>
      <c r="K80" s="27"/>
      <c r="L80" s="121" t="s">
        <v>212</v>
      </c>
      <c r="M80" s="74" t="s">
        <v>493</v>
      </c>
      <c r="N80" s="277" t="s">
        <v>270</v>
      </c>
      <c r="O80" s="277"/>
      <c r="P80" s="277"/>
      <c r="Q80" s="277"/>
      <c r="R80" s="277"/>
      <c r="S80" s="277"/>
      <c r="T80" s="277"/>
      <c r="U80" s="277"/>
      <c r="V80" s="277"/>
      <c r="W80" s="277"/>
      <c r="X80" s="278"/>
      <c r="Y80" s="62"/>
      <c r="Z80" s="55"/>
      <c r="AA80" s="55"/>
      <c r="AB80" s="55"/>
      <c r="AC80" s="55"/>
      <c r="AD80" s="55"/>
      <c r="AE80" s="55"/>
      <c r="AF80" s="55"/>
      <c r="AG80" s="55"/>
    </row>
    <row r="81" spans="1:33" s="30" customFormat="1" ht="18.149999999999999" customHeight="1">
      <c r="A81" s="188"/>
      <c r="B81" s="106" t="s">
        <v>53</v>
      </c>
      <c r="C81" s="18"/>
      <c r="D81" s="17"/>
      <c r="E81" s="189" t="s">
        <v>0</v>
      </c>
      <c r="F81" s="168"/>
      <c r="G81" s="51" t="s">
        <v>392</v>
      </c>
      <c r="H81" s="176" t="str">
        <f>IF(H67="","",H67)</f>
        <v/>
      </c>
      <c r="I81" s="177" t="s">
        <v>32</v>
      </c>
      <c r="J81" s="98" t="s">
        <v>0</v>
      </c>
      <c r="K81" s="27"/>
      <c r="L81" s="121" t="s">
        <v>216</v>
      </c>
      <c r="M81" s="260" t="s">
        <v>494</v>
      </c>
      <c r="N81" s="277" t="s">
        <v>271</v>
      </c>
      <c r="O81" s="277"/>
      <c r="P81" s="277"/>
      <c r="Q81" s="277"/>
      <c r="R81" s="277"/>
      <c r="S81" s="277"/>
      <c r="T81" s="277"/>
      <c r="U81" s="277"/>
      <c r="V81" s="277"/>
      <c r="W81" s="277"/>
      <c r="X81" s="278"/>
      <c r="Y81" s="62"/>
      <c r="Z81" s="55"/>
      <c r="AA81" s="55"/>
      <c r="AB81" s="55"/>
      <c r="AC81" s="55"/>
      <c r="AD81" s="55"/>
      <c r="AE81" s="55"/>
      <c r="AF81" s="55"/>
      <c r="AG81" s="55"/>
    </row>
    <row r="82" spans="1:33" s="30" customFormat="1" ht="18.149999999999999" customHeight="1">
      <c r="A82" s="188" t="s">
        <v>130</v>
      </c>
      <c r="B82" s="96" t="s">
        <v>373</v>
      </c>
      <c r="C82" s="315"/>
      <c r="D82" s="316"/>
      <c r="E82" s="71" t="s">
        <v>0</v>
      </c>
      <c r="F82" s="168"/>
      <c r="G82" s="96" t="s">
        <v>394</v>
      </c>
      <c r="H82" s="20"/>
      <c r="I82" s="171" t="s">
        <v>351</v>
      </c>
      <c r="J82" s="98" t="s">
        <v>0</v>
      </c>
      <c r="K82" s="27"/>
      <c r="L82" s="121" t="s">
        <v>217</v>
      </c>
      <c r="M82" s="74" t="s">
        <v>495</v>
      </c>
      <c r="N82" s="277" t="s">
        <v>328</v>
      </c>
      <c r="O82" s="277"/>
      <c r="P82" s="277"/>
      <c r="Q82" s="277"/>
      <c r="R82" s="277"/>
      <c r="S82" s="277"/>
      <c r="T82" s="277"/>
      <c r="U82" s="277"/>
      <c r="V82" s="277"/>
      <c r="W82" s="277"/>
      <c r="X82" s="278"/>
      <c r="Y82" s="62"/>
      <c r="Z82" s="55"/>
      <c r="AA82" s="55"/>
      <c r="AB82" s="55"/>
      <c r="AC82" s="55"/>
      <c r="AD82" s="55"/>
      <c r="AE82" s="55"/>
      <c r="AF82" s="55"/>
      <c r="AG82" s="55"/>
    </row>
    <row r="83" spans="1:33" s="30" customFormat="1" ht="18.149999999999999" customHeight="1" thickBot="1">
      <c r="A83" s="190" t="s">
        <v>129</v>
      </c>
      <c r="B83" s="38" t="s">
        <v>141</v>
      </c>
      <c r="C83" s="317"/>
      <c r="D83" s="318"/>
      <c r="E83" s="76" t="s">
        <v>0</v>
      </c>
      <c r="F83" s="191"/>
      <c r="G83" s="291" t="s">
        <v>404</v>
      </c>
      <c r="H83" s="291"/>
      <c r="I83" s="291"/>
      <c r="J83" s="192"/>
      <c r="K83" s="27"/>
      <c r="L83" s="304" t="s">
        <v>15</v>
      </c>
      <c r="M83" s="277" t="s">
        <v>496</v>
      </c>
      <c r="N83" s="281" t="s">
        <v>329</v>
      </c>
      <c r="O83" s="281"/>
      <c r="P83" s="281"/>
      <c r="Q83" s="281"/>
      <c r="R83" s="281"/>
      <c r="S83" s="281"/>
      <c r="T83" s="281"/>
      <c r="U83" s="281"/>
      <c r="V83" s="281"/>
      <c r="W83" s="281"/>
      <c r="X83" s="290"/>
      <c r="Y83" s="62"/>
      <c r="Z83" s="55"/>
      <c r="AA83" s="55"/>
      <c r="AB83" s="55"/>
      <c r="AC83" s="55"/>
      <c r="AD83" s="55"/>
      <c r="AE83" s="55"/>
      <c r="AF83" s="55"/>
      <c r="AG83" s="55"/>
    </row>
    <row r="84" spans="1:33" s="30" customFormat="1" ht="18.149999999999999" customHeight="1">
      <c r="K84" s="27"/>
      <c r="L84" s="304"/>
      <c r="M84" s="277"/>
      <c r="N84" s="300" t="s">
        <v>330</v>
      </c>
      <c r="O84" s="300"/>
      <c r="P84" s="300"/>
      <c r="Q84" s="300"/>
      <c r="R84" s="300"/>
      <c r="S84" s="300"/>
      <c r="T84" s="300"/>
      <c r="U84" s="300"/>
      <c r="V84" s="300"/>
      <c r="W84" s="300"/>
      <c r="X84" s="301"/>
      <c r="Y84" s="62"/>
      <c r="Z84" s="55"/>
      <c r="AA84" s="55"/>
      <c r="AB84" s="55"/>
      <c r="AC84" s="55"/>
      <c r="AD84" s="55"/>
      <c r="AE84" s="55"/>
      <c r="AF84" s="55"/>
      <c r="AG84" s="55"/>
    </row>
    <row r="85" spans="1:33" s="30" customFormat="1" ht="18.149999999999999" customHeight="1" thickBot="1">
      <c r="A85" s="33" t="s">
        <v>73</v>
      </c>
      <c r="B85" s="319" t="s">
        <v>6</v>
      </c>
      <c r="C85" s="319"/>
      <c r="D85" s="34"/>
      <c r="E85" s="193"/>
      <c r="F85" s="33"/>
      <c r="G85" s="34"/>
      <c r="H85" s="34"/>
      <c r="I85" s="34"/>
      <c r="J85" s="80"/>
      <c r="K85" s="27"/>
      <c r="L85" s="304"/>
      <c r="M85" s="74" t="s">
        <v>504</v>
      </c>
      <c r="N85" s="277" t="s">
        <v>273</v>
      </c>
      <c r="O85" s="277"/>
      <c r="P85" s="277"/>
      <c r="Q85" s="277"/>
      <c r="R85" s="277"/>
      <c r="S85" s="277"/>
      <c r="T85" s="277"/>
      <c r="U85" s="277"/>
      <c r="V85" s="277"/>
      <c r="W85" s="277"/>
      <c r="X85" s="278"/>
      <c r="Y85" s="62"/>
      <c r="Z85" s="55"/>
      <c r="AA85" s="55"/>
      <c r="AB85" s="55"/>
      <c r="AC85" s="55"/>
      <c r="AD85" s="55"/>
      <c r="AE85" s="55"/>
      <c r="AF85" s="55"/>
      <c r="AG85" s="55"/>
    </row>
    <row r="86" spans="1:33" s="30" customFormat="1" ht="18.149999999999999" customHeight="1">
      <c r="A86" s="41"/>
      <c r="B86" s="320" t="s">
        <v>7</v>
      </c>
      <c r="C86" s="320"/>
      <c r="D86" s="321"/>
      <c r="E86" s="42" t="s">
        <v>1</v>
      </c>
      <c r="F86" s="43"/>
      <c r="G86" s="320" t="s">
        <v>7</v>
      </c>
      <c r="H86" s="320"/>
      <c r="I86" s="321"/>
      <c r="J86" s="44" t="s">
        <v>1</v>
      </c>
      <c r="L86" s="304"/>
      <c r="M86" s="74" t="s">
        <v>505</v>
      </c>
      <c r="N86" s="277" t="s">
        <v>274</v>
      </c>
      <c r="O86" s="277"/>
      <c r="P86" s="277"/>
      <c r="Q86" s="277"/>
      <c r="R86" s="277"/>
      <c r="S86" s="277"/>
      <c r="T86" s="277"/>
      <c r="U86" s="277"/>
      <c r="V86" s="277"/>
      <c r="W86" s="277"/>
      <c r="X86" s="278"/>
      <c r="Y86" s="62"/>
      <c r="Z86" s="55"/>
      <c r="AA86" s="55"/>
      <c r="AB86" s="55"/>
      <c r="AC86" s="55"/>
      <c r="AD86" s="55"/>
      <c r="AE86" s="55"/>
      <c r="AF86" s="55"/>
      <c r="AG86" s="55"/>
    </row>
    <row r="87" spans="1:33" s="30" customFormat="1" ht="18.149999999999999" customHeight="1">
      <c r="A87" s="47" t="s">
        <v>10</v>
      </c>
      <c r="B87" s="48" t="s">
        <v>75</v>
      </c>
      <c r="C87" s="322"/>
      <c r="D87" s="323"/>
      <c r="E87" s="194" t="s">
        <v>0</v>
      </c>
      <c r="F87" s="87" t="s">
        <v>406</v>
      </c>
      <c r="G87" s="96" t="s">
        <v>77</v>
      </c>
      <c r="H87" s="351"/>
      <c r="I87" s="352"/>
      <c r="J87" s="60" t="s">
        <v>0</v>
      </c>
      <c r="K87" s="27"/>
      <c r="L87" s="294" t="s">
        <v>16</v>
      </c>
      <c r="M87" s="281" t="s">
        <v>225</v>
      </c>
      <c r="N87" s="281" t="s">
        <v>359</v>
      </c>
      <c r="O87" s="281"/>
      <c r="P87" s="281"/>
      <c r="Q87" s="281"/>
      <c r="R87" s="281"/>
      <c r="S87" s="281"/>
      <c r="T87" s="281"/>
      <c r="U87" s="281"/>
      <c r="V87" s="281"/>
      <c r="W87" s="281"/>
      <c r="X87" s="290"/>
      <c r="Y87" s="62"/>
      <c r="Z87" s="55"/>
      <c r="AA87" s="55"/>
      <c r="AB87" s="55"/>
      <c r="AC87" s="55"/>
      <c r="AD87" s="55"/>
      <c r="AE87" s="55"/>
      <c r="AF87" s="55"/>
      <c r="AG87" s="55"/>
    </row>
    <row r="88" spans="1:33" s="30" customFormat="1" ht="18.149999999999999" customHeight="1">
      <c r="A88" s="70" t="s">
        <v>49</v>
      </c>
      <c r="B88" s="34" t="s">
        <v>144</v>
      </c>
      <c r="C88" s="347"/>
      <c r="D88" s="348"/>
      <c r="E88" s="195" t="s">
        <v>0</v>
      </c>
      <c r="F88" s="196" t="s">
        <v>3</v>
      </c>
      <c r="G88" s="64" t="s">
        <v>85</v>
      </c>
      <c r="H88" s="349"/>
      <c r="I88" s="350"/>
      <c r="J88" s="117" t="s">
        <v>0</v>
      </c>
      <c r="K88" s="27"/>
      <c r="L88" s="296"/>
      <c r="M88" s="267"/>
      <c r="N88" s="267" t="s">
        <v>360</v>
      </c>
      <c r="O88" s="267"/>
      <c r="P88" s="267"/>
      <c r="Q88" s="267"/>
      <c r="R88" s="267"/>
      <c r="S88" s="267"/>
      <c r="T88" s="267"/>
      <c r="U88" s="267"/>
      <c r="V88" s="267"/>
      <c r="W88" s="267"/>
      <c r="X88" s="268"/>
      <c r="Y88" s="165"/>
      <c r="Z88" s="34"/>
      <c r="AA88" s="34"/>
      <c r="AB88" s="34"/>
      <c r="AC88" s="34"/>
      <c r="AD88" s="34"/>
      <c r="AE88" s="34"/>
      <c r="AF88" s="34"/>
      <c r="AG88" s="34"/>
    </row>
    <row r="89" spans="1:33" s="30" customFormat="1" ht="18.149999999999999" customHeight="1" thickBot="1">
      <c r="A89" s="88" t="s">
        <v>405</v>
      </c>
      <c r="B89" s="138" t="s">
        <v>376</v>
      </c>
      <c r="C89" s="317"/>
      <c r="D89" s="317"/>
      <c r="E89" s="76" t="s">
        <v>0</v>
      </c>
      <c r="F89" s="197"/>
      <c r="G89" s="89"/>
      <c r="H89" s="198"/>
      <c r="I89" s="198"/>
      <c r="J89" s="93"/>
      <c r="K89" s="27"/>
      <c r="L89" s="296"/>
      <c r="M89" s="267"/>
      <c r="N89" s="292" t="s">
        <v>331</v>
      </c>
      <c r="O89" s="292"/>
      <c r="P89" s="292"/>
      <c r="Q89" s="292"/>
      <c r="R89" s="292"/>
      <c r="S89" s="292"/>
      <c r="T89" s="292"/>
      <c r="U89" s="292"/>
      <c r="V89" s="292"/>
      <c r="W89" s="292"/>
      <c r="X89" s="293"/>
      <c r="Y89" s="62"/>
      <c r="Z89" s="55"/>
      <c r="AA89" s="55"/>
      <c r="AB89" s="55"/>
      <c r="AC89" s="55"/>
      <c r="AD89" s="55"/>
      <c r="AE89" s="55"/>
      <c r="AF89" s="55"/>
      <c r="AG89" s="55"/>
    </row>
    <row r="90" spans="1:33" s="30" customFormat="1" ht="18.149999999999999" customHeight="1">
      <c r="A90" s="29"/>
      <c r="B90" s="34"/>
      <c r="C90" s="147"/>
      <c r="D90" s="147"/>
      <c r="E90" s="31"/>
      <c r="F90" s="199"/>
      <c r="G90" s="28"/>
      <c r="H90" s="28"/>
      <c r="I90" s="28"/>
      <c r="J90" s="31"/>
      <c r="K90" s="27"/>
      <c r="L90" s="296"/>
      <c r="M90" s="267"/>
      <c r="N90" s="267" t="s">
        <v>361</v>
      </c>
      <c r="O90" s="267"/>
      <c r="P90" s="267"/>
      <c r="Q90" s="267"/>
      <c r="R90" s="267"/>
      <c r="S90" s="267"/>
      <c r="T90" s="267"/>
      <c r="U90" s="267"/>
      <c r="V90" s="267"/>
      <c r="W90" s="267"/>
      <c r="X90" s="268"/>
      <c r="Y90" s="62"/>
      <c r="Z90" s="55"/>
      <c r="AA90" s="55"/>
      <c r="AB90" s="55"/>
      <c r="AC90" s="55"/>
      <c r="AD90" s="55"/>
      <c r="AE90" s="55"/>
      <c r="AF90" s="55"/>
      <c r="AG90" s="55"/>
    </row>
    <row r="91" spans="1:33" s="30" customFormat="1" ht="18.149999999999999" customHeight="1" thickBot="1">
      <c r="A91" s="33" t="s">
        <v>74</v>
      </c>
      <c r="B91" s="319" t="s">
        <v>63</v>
      </c>
      <c r="C91" s="319"/>
      <c r="K91" s="27"/>
      <c r="L91" s="296"/>
      <c r="M91" s="267"/>
      <c r="N91" s="267" t="s">
        <v>497</v>
      </c>
      <c r="O91" s="267"/>
      <c r="P91" s="267"/>
      <c r="Q91" s="267"/>
      <c r="R91" s="267"/>
      <c r="S91" s="267"/>
      <c r="T91" s="267"/>
      <c r="U91" s="267"/>
      <c r="V91" s="267"/>
      <c r="W91" s="267"/>
      <c r="X91" s="268"/>
      <c r="Y91" s="165"/>
      <c r="Z91" s="34"/>
      <c r="AA91" s="34"/>
      <c r="AB91" s="34"/>
      <c r="AC91" s="34"/>
      <c r="AD91" s="34"/>
      <c r="AE91" s="34"/>
      <c r="AF91" s="34"/>
      <c r="AG91" s="34"/>
    </row>
    <row r="92" spans="1:33" s="30" customFormat="1" ht="18.149999999999999" customHeight="1">
      <c r="A92" s="353"/>
      <c r="B92" s="354"/>
      <c r="C92" s="354"/>
      <c r="D92" s="354"/>
      <c r="E92" s="354"/>
      <c r="F92" s="354"/>
      <c r="G92" s="354"/>
      <c r="H92" s="354"/>
      <c r="I92" s="354"/>
      <c r="J92" s="355"/>
      <c r="K92" s="27"/>
      <c r="L92" s="296"/>
      <c r="M92" s="267"/>
      <c r="N92" s="267" t="s">
        <v>499</v>
      </c>
      <c r="O92" s="267"/>
      <c r="P92" s="267"/>
      <c r="Q92" s="267"/>
      <c r="R92" s="267"/>
      <c r="S92" s="267"/>
      <c r="T92" s="267"/>
      <c r="U92" s="267"/>
      <c r="V92" s="267"/>
      <c r="W92" s="267"/>
      <c r="X92" s="268"/>
      <c r="Y92" s="62"/>
      <c r="Z92" s="55"/>
      <c r="AA92" s="55"/>
      <c r="AB92" s="55"/>
      <c r="AC92" s="55"/>
      <c r="AD92" s="55"/>
      <c r="AE92" s="55"/>
      <c r="AF92" s="55"/>
      <c r="AG92" s="55"/>
    </row>
    <row r="93" spans="1:33" s="30" customFormat="1" ht="18.149999999999999" customHeight="1">
      <c r="A93" s="356"/>
      <c r="B93" s="357"/>
      <c r="C93" s="357"/>
      <c r="D93" s="357"/>
      <c r="E93" s="357"/>
      <c r="F93" s="357"/>
      <c r="G93" s="357"/>
      <c r="H93" s="357"/>
      <c r="I93" s="357"/>
      <c r="J93" s="358"/>
      <c r="K93" s="27"/>
      <c r="L93" s="296"/>
      <c r="M93" s="267"/>
      <c r="N93" s="267" t="s">
        <v>498</v>
      </c>
      <c r="O93" s="267"/>
      <c r="P93" s="267"/>
      <c r="Q93" s="267"/>
      <c r="R93" s="267"/>
      <c r="S93" s="267"/>
      <c r="T93" s="267"/>
      <c r="U93" s="267"/>
      <c r="V93" s="267"/>
      <c r="W93" s="267"/>
      <c r="X93" s="268"/>
      <c r="Y93" s="62"/>
      <c r="Z93" s="55"/>
      <c r="AA93" s="55"/>
      <c r="AB93" s="55"/>
      <c r="AC93" s="55"/>
      <c r="AD93" s="55"/>
      <c r="AE93" s="55"/>
      <c r="AF93" s="55"/>
      <c r="AG93" s="55"/>
    </row>
    <row r="94" spans="1:33" s="30" customFormat="1" ht="18.149999999999999" customHeight="1">
      <c r="A94" s="356"/>
      <c r="B94" s="357"/>
      <c r="C94" s="357"/>
      <c r="D94" s="357"/>
      <c r="E94" s="357"/>
      <c r="F94" s="357"/>
      <c r="G94" s="357"/>
      <c r="H94" s="357"/>
      <c r="I94" s="357"/>
      <c r="J94" s="358"/>
      <c r="K94" s="27"/>
      <c r="L94" s="296"/>
      <c r="M94" s="267"/>
      <c r="N94" s="305" t="s">
        <v>357</v>
      </c>
      <c r="O94" s="306"/>
      <c r="P94" s="306"/>
      <c r="Q94" s="306"/>
      <c r="R94" s="306"/>
      <c r="S94" s="306"/>
      <c r="T94" s="306"/>
      <c r="U94" s="306"/>
      <c r="V94" s="306"/>
      <c r="W94" s="306"/>
      <c r="X94" s="307"/>
      <c r="Y94" s="62"/>
      <c r="Z94" s="55"/>
      <c r="AA94" s="55"/>
      <c r="AB94" s="55"/>
      <c r="AC94" s="55"/>
      <c r="AD94" s="55"/>
      <c r="AE94" s="55"/>
      <c r="AF94" s="55"/>
      <c r="AG94" s="55"/>
    </row>
    <row r="95" spans="1:33" s="30" customFormat="1" ht="18.149999999999999" customHeight="1" thickBot="1">
      <c r="A95" s="356"/>
      <c r="B95" s="357"/>
      <c r="C95" s="357"/>
      <c r="D95" s="357"/>
      <c r="E95" s="357"/>
      <c r="F95" s="357"/>
      <c r="G95" s="357"/>
      <c r="H95" s="357"/>
      <c r="I95" s="357"/>
      <c r="J95" s="358"/>
      <c r="K95" s="27"/>
      <c r="L95" s="296"/>
      <c r="M95" s="267"/>
      <c r="N95" s="305" t="s">
        <v>358</v>
      </c>
      <c r="O95" s="306"/>
      <c r="P95" s="306"/>
      <c r="Q95" s="306"/>
      <c r="R95" s="306"/>
      <c r="S95" s="306"/>
      <c r="T95" s="306"/>
      <c r="U95" s="306"/>
      <c r="V95" s="306"/>
      <c r="W95" s="306"/>
      <c r="X95" s="307"/>
      <c r="Y95" s="259"/>
      <c r="Z95" s="55"/>
      <c r="AA95" s="55"/>
      <c r="AB95" s="55"/>
      <c r="AC95" s="55"/>
      <c r="AD95" s="55"/>
      <c r="AE95" s="55"/>
      <c r="AF95" s="55"/>
      <c r="AG95" s="55"/>
    </row>
    <row r="96" spans="1:33" s="30" customFormat="1" ht="18.149999999999999" customHeight="1" thickBot="1">
      <c r="A96" s="359"/>
      <c r="B96" s="360"/>
      <c r="C96" s="360"/>
      <c r="D96" s="360"/>
      <c r="E96" s="360"/>
      <c r="F96" s="360"/>
      <c r="G96" s="360"/>
      <c r="H96" s="360"/>
      <c r="I96" s="360"/>
      <c r="J96" s="361"/>
      <c r="K96" s="27"/>
      <c r="L96" s="202"/>
      <c r="M96" s="202"/>
      <c r="N96" s="202"/>
      <c r="O96" s="202"/>
      <c r="P96" s="202"/>
      <c r="Q96" s="202"/>
      <c r="R96" s="202"/>
      <c r="S96" s="202"/>
      <c r="T96" s="202"/>
      <c r="U96" s="202"/>
      <c r="V96" s="202"/>
      <c r="W96" s="202"/>
      <c r="X96" s="202"/>
      <c r="Y96" s="259"/>
      <c r="Z96" s="55"/>
      <c r="AA96" s="55"/>
      <c r="AB96" s="55"/>
      <c r="AC96" s="55"/>
      <c r="AD96" s="55"/>
      <c r="AE96" s="55"/>
      <c r="AF96" s="55"/>
      <c r="AG96" s="55"/>
    </row>
    <row r="97" spans="1:33" s="30" customFormat="1" ht="18.149999999999999" customHeight="1">
      <c r="A97" s="40"/>
      <c r="B97" s="40"/>
      <c r="C97" s="40"/>
      <c r="D97" s="40"/>
      <c r="E97" s="40"/>
      <c r="F97" s="40"/>
      <c r="G97" s="40"/>
      <c r="H97" s="40"/>
      <c r="I97" s="40"/>
      <c r="J97" s="40"/>
      <c r="K97" s="27"/>
      <c r="L97" s="55"/>
      <c r="M97" s="55"/>
      <c r="N97" s="55"/>
      <c r="O97" s="55"/>
      <c r="P97" s="55"/>
      <c r="Q97" s="55"/>
      <c r="R97" s="55"/>
      <c r="S97" s="55"/>
      <c r="T97" s="55"/>
      <c r="U97" s="55"/>
      <c r="V97" s="55"/>
      <c r="W97" s="55"/>
      <c r="X97" s="259"/>
      <c r="Y97" s="259"/>
      <c r="Z97" s="55"/>
      <c r="AA97" s="55"/>
      <c r="AB97" s="55"/>
      <c r="AC97" s="55"/>
      <c r="AD97" s="55"/>
      <c r="AE97" s="55"/>
      <c r="AF97" s="55"/>
      <c r="AG97" s="55"/>
    </row>
    <row r="98" spans="1:33" s="30" customFormat="1" ht="18.149999999999999" customHeight="1">
      <c r="A98" s="29"/>
      <c r="B98" s="201" t="s">
        <v>76</v>
      </c>
      <c r="C98" s="344"/>
      <c r="D98" s="344"/>
      <c r="E98" s="31"/>
      <c r="F98" s="116"/>
      <c r="G98" s="201" t="s">
        <v>145</v>
      </c>
      <c r="H98" s="345"/>
      <c r="I98" s="345"/>
      <c r="J98" s="345"/>
      <c r="K98" s="27"/>
      <c r="L98" s="55"/>
      <c r="M98" s="55"/>
      <c r="N98" s="55"/>
      <c r="O98" s="55"/>
      <c r="P98" s="55"/>
      <c r="Q98" s="55"/>
      <c r="R98" s="55"/>
      <c r="S98" s="55"/>
      <c r="T98" s="55"/>
      <c r="U98" s="55"/>
      <c r="V98" s="55"/>
      <c r="W98" s="55"/>
      <c r="X98" s="259"/>
      <c r="Y98" s="259"/>
      <c r="Z98" s="55"/>
      <c r="AA98" s="55"/>
      <c r="AB98" s="55"/>
      <c r="AC98" s="55"/>
      <c r="AD98" s="55"/>
      <c r="AE98" s="55"/>
      <c r="AF98" s="55"/>
      <c r="AG98" s="55"/>
    </row>
    <row r="99" spans="1:33" s="30" customFormat="1" ht="18.149999999999999" customHeight="1">
      <c r="A99" s="29"/>
      <c r="B99" s="28"/>
      <c r="C99" s="28"/>
      <c r="D99" s="28"/>
      <c r="E99" s="147"/>
      <c r="F99" s="199"/>
      <c r="G99" s="28"/>
      <c r="H99" s="28"/>
      <c r="I99" s="28"/>
      <c r="J99" s="31"/>
      <c r="K99" s="27"/>
      <c r="L99" s="55"/>
      <c r="M99" s="55"/>
      <c r="N99" s="55"/>
      <c r="O99" s="55"/>
      <c r="P99" s="55"/>
      <c r="Q99" s="55"/>
      <c r="R99" s="55"/>
      <c r="S99" s="55"/>
      <c r="T99" s="55"/>
      <c r="U99" s="55"/>
      <c r="V99" s="55"/>
      <c r="W99" s="55"/>
      <c r="X99" s="259"/>
      <c r="Y99" s="55"/>
      <c r="Z99" s="55"/>
      <c r="AA99" s="55"/>
      <c r="AB99" s="55"/>
      <c r="AC99" s="55"/>
      <c r="AD99" s="55"/>
      <c r="AE99" s="55"/>
      <c r="AF99" s="55"/>
      <c r="AG99" s="55"/>
    </row>
    <row r="100" spans="1:33" s="30" customFormat="1" ht="18.149999999999999" customHeight="1">
      <c r="A100" s="29"/>
      <c r="B100" s="28"/>
      <c r="C100" s="314" t="s">
        <v>90</v>
      </c>
      <c r="D100" s="314"/>
      <c r="E100" s="314"/>
      <c r="F100" s="314"/>
      <c r="G100" s="314"/>
      <c r="H100" s="346" t="s">
        <v>513</v>
      </c>
      <c r="I100" s="346"/>
      <c r="J100" s="346"/>
      <c r="K100" s="27"/>
      <c r="L100" s="55"/>
      <c r="M100" s="55"/>
      <c r="N100" s="55"/>
      <c r="O100" s="55"/>
      <c r="P100" s="55"/>
      <c r="Q100" s="55"/>
      <c r="R100" s="55"/>
      <c r="S100" s="55"/>
      <c r="T100" s="55"/>
      <c r="U100" s="55"/>
      <c r="V100" s="55"/>
      <c r="W100" s="55"/>
      <c r="X100" s="55"/>
      <c r="Y100" s="55"/>
      <c r="Z100" s="55"/>
      <c r="AA100" s="55"/>
      <c r="AB100" s="55"/>
      <c r="AC100" s="55"/>
      <c r="AD100" s="55"/>
      <c r="AE100" s="55"/>
      <c r="AF100" s="55"/>
      <c r="AG100" s="55"/>
    </row>
    <row r="101" spans="1:33" s="30" customFormat="1" ht="18" customHeight="1">
      <c r="A101" s="203"/>
      <c r="B101" s="203"/>
      <c r="C101" s="203"/>
      <c r="D101" s="203"/>
      <c r="E101" s="193"/>
      <c r="F101" s="203"/>
      <c r="G101" s="203"/>
      <c r="H101" s="203"/>
      <c r="I101" s="203"/>
      <c r="J101" s="203"/>
      <c r="K101" s="27"/>
      <c r="L101" s="55"/>
      <c r="M101" s="55"/>
      <c r="N101" s="55"/>
      <c r="O101" s="55"/>
      <c r="P101" s="55"/>
      <c r="Q101" s="55"/>
      <c r="R101" s="55"/>
      <c r="S101" s="55"/>
      <c r="T101" s="55"/>
      <c r="U101" s="55"/>
      <c r="V101" s="55"/>
      <c r="W101" s="55"/>
      <c r="X101" s="55"/>
      <c r="Y101" s="55"/>
      <c r="Z101" s="55"/>
      <c r="AA101" s="55"/>
      <c r="AB101" s="55"/>
      <c r="AC101" s="55"/>
      <c r="AD101" s="55"/>
      <c r="AE101" s="55"/>
      <c r="AF101" s="55"/>
      <c r="AG101" s="55"/>
    </row>
    <row r="102" spans="1:33" s="30" customFormat="1" ht="18" customHeight="1">
      <c r="A102" s="204"/>
      <c r="B102" s="204"/>
      <c r="C102" s="204"/>
      <c r="D102" s="204"/>
      <c r="E102" s="195"/>
      <c r="F102" s="204"/>
      <c r="G102" s="204"/>
      <c r="H102" s="204"/>
      <c r="I102" s="204"/>
      <c r="J102" s="205"/>
      <c r="K102" s="27"/>
      <c r="L102" s="55"/>
      <c r="M102" s="55"/>
      <c r="N102" s="55"/>
      <c r="O102" s="55"/>
      <c r="P102" s="55"/>
      <c r="Q102" s="55"/>
      <c r="R102" s="55"/>
      <c r="S102" s="55"/>
      <c r="T102" s="55"/>
      <c r="U102" s="55"/>
      <c r="V102" s="55"/>
      <c r="W102" s="55"/>
      <c r="X102" s="55"/>
      <c r="Y102" s="55"/>
      <c r="Z102" s="55"/>
      <c r="AA102" s="55"/>
      <c r="AB102" s="55"/>
      <c r="AC102" s="55"/>
      <c r="AD102" s="55"/>
      <c r="AE102" s="55"/>
      <c r="AF102" s="55"/>
      <c r="AG102" s="55"/>
    </row>
    <row r="103" spans="1:33" s="30" customFormat="1" ht="18" customHeight="1">
      <c r="A103" s="33"/>
      <c r="B103" s="312"/>
      <c r="C103" s="312"/>
      <c r="D103" s="34"/>
      <c r="E103" s="195"/>
      <c r="F103" s="33"/>
      <c r="G103" s="34"/>
      <c r="H103" s="34"/>
      <c r="I103" s="34"/>
      <c r="J103" s="80"/>
      <c r="K103" s="27"/>
      <c r="L103" s="55"/>
      <c r="M103" s="55"/>
      <c r="N103" s="55"/>
      <c r="O103" s="55"/>
      <c r="P103" s="55"/>
      <c r="Q103" s="55"/>
      <c r="R103" s="55"/>
      <c r="S103" s="55"/>
      <c r="T103" s="55"/>
      <c r="U103" s="55"/>
      <c r="V103" s="55"/>
      <c r="W103" s="55"/>
      <c r="X103" s="55"/>
      <c r="Y103" s="34"/>
      <c r="Z103" s="34"/>
      <c r="AA103" s="34"/>
      <c r="AB103" s="34"/>
      <c r="AC103" s="34"/>
      <c r="AD103" s="34"/>
      <c r="AE103" s="34"/>
      <c r="AF103" s="34"/>
      <c r="AG103" s="34"/>
    </row>
    <row r="104" spans="1:33" s="30" customFormat="1" ht="18" customHeight="1">
      <c r="A104" s="33"/>
      <c r="B104" s="314"/>
      <c r="C104" s="314"/>
      <c r="D104" s="314"/>
      <c r="E104" s="195"/>
      <c r="F104" s="33"/>
      <c r="G104" s="314"/>
      <c r="H104" s="314"/>
      <c r="I104" s="314"/>
      <c r="J104" s="80"/>
      <c r="K104" s="27"/>
      <c r="L104" s="55"/>
      <c r="M104" s="55"/>
      <c r="N104" s="55"/>
      <c r="O104" s="55"/>
      <c r="P104" s="55"/>
      <c r="Q104" s="55"/>
      <c r="R104" s="55"/>
      <c r="S104" s="55"/>
      <c r="T104" s="55"/>
      <c r="U104" s="55"/>
      <c r="V104" s="55"/>
      <c r="W104" s="55"/>
      <c r="X104" s="55"/>
    </row>
    <row r="105" spans="1:33" s="30" customFormat="1" ht="18" customHeight="1">
      <c r="A105" s="33"/>
      <c r="B105" s="34"/>
      <c r="C105" s="34"/>
      <c r="D105" s="34"/>
      <c r="E105" s="195"/>
      <c r="F105" s="206"/>
      <c r="G105" s="34"/>
      <c r="H105" s="34"/>
      <c r="I105" s="34"/>
      <c r="J105" s="193"/>
      <c r="K105" s="27"/>
      <c r="L105" s="55"/>
      <c r="M105" s="55"/>
      <c r="N105" s="55"/>
      <c r="O105" s="55"/>
      <c r="P105" s="55"/>
      <c r="Q105" s="55"/>
      <c r="R105" s="55"/>
      <c r="S105" s="55"/>
      <c r="T105" s="55"/>
      <c r="U105" s="55"/>
      <c r="V105" s="55"/>
      <c r="W105" s="55"/>
      <c r="X105" s="55"/>
    </row>
    <row r="106" spans="1:33" s="30" customFormat="1" ht="18" customHeight="1">
      <c r="A106" s="33"/>
      <c r="B106" s="112"/>
      <c r="C106" s="207"/>
      <c r="D106" s="112"/>
      <c r="E106" s="195"/>
      <c r="F106" s="33"/>
      <c r="G106" s="34"/>
      <c r="H106" s="146"/>
      <c r="I106" s="34"/>
      <c r="J106" s="195"/>
      <c r="K106" s="27"/>
      <c r="L106" s="55"/>
      <c r="M106" s="55"/>
      <c r="N106" s="55"/>
      <c r="O106" s="55"/>
      <c r="P106" s="55"/>
      <c r="Q106" s="55"/>
      <c r="R106" s="55"/>
      <c r="S106" s="55"/>
      <c r="T106" s="55"/>
      <c r="U106" s="55"/>
      <c r="V106" s="55"/>
      <c r="W106" s="55"/>
      <c r="X106" s="55"/>
    </row>
    <row r="107" spans="1:33" s="30" customFormat="1" ht="18" customHeight="1">
      <c r="A107" s="33"/>
      <c r="B107" s="112"/>
      <c r="C107" s="208"/>
      <c r="D107" s="40"/>
      <c r="E107" s="195"/>
      <c r="F107" s="33"/>
      <c r="G107" s="34"/>
      <c r="H107" s="313"/>
      <c r="I107" s="313"/>
      <c r="J107" s="195"/>
      <c r="K107" s="27"/>
    </row>
    <row r="108" spans="1:33" s="30" customFormat="1" ht="18" customHeight="1">
      <c r="A108" s="33"/>
      <c r="B108" s="40"/>
      <c r="C108" s="209"/>
      <c r="D108" s="112"/>
      <c r="E108" s="34"/>
      <c r="F108" s="33"/>
      <c r="G108" s="34"/>
      <c r="H108" s="210"/>
      <c r="I108" s="34"/>
      <c r="J108" s="195"/>
      <c r="K108" s="27"/>
      <c r="L108" s="27"/>
      <c r="M108" s="27"/>
      <c r="N108" s="27"/>
      <c r="O108" s="27"/>
      <c r="P108" s="27"/>
      <c r="Q108" s="27"/>
      <c r="R108" s="27"/>
      <c r="S108" s="27"/>
      <c r="T108" s="27"/>
      <c r="U108" s="27"/>
      <c r="V108" s="27"/>
      <c r="W108" s="27"/>
      <c r="X108" s="27"/>
    </row>
    <row r="109" spans="1:33" s="30" customFormat="1" ht="16.95" customHeight="1">
      <c r="A109" s="33"/>
      <c r="B109" s="211"/>
      <c r="C109" s="210"/>
      <c r="D109" s="211"/>
      <c r="E109" s="195"/>
      <c r="F109" s="33"/>
      <c r="G109" s="34"/>
      <c r="H109" s="146"/>
      <c r="I109" s="34"/>
      <c r="J109" s="195"/>
      <c r="K109" s="27"/>
      <c r="L109" s="27"/>
      <c r="M109" s="27"/>
      <c r="N109" s="27"/>
      <c r="O109" s="27"/>
      <c r="P109" s="27"/>
      <c r="Q109" s="27"/>
      <c r="R109" s="27"/>
      <c r="S109" s="27"/>
      <c r="T109" s="27"/>
      <c r="U109" s="27"/>
      <c r="V109" s="27"/>
      <c r="W109" s="27"/>
      <c r="X109" s="27"/>
    </row>
    <row r="110" spans="1:33" ht="16.95" customHeight="1">
      <c r="A110" s="33"/>
      <c r="B110" s="211"/>
      <c r="C110" s="210"/>
      <c r="D110" s="211"/>
      <c r="E110" s="195"/>
      <c r="F110" s="33"/>
      <c r="G110" s="34"/>
      <c r="H110" s="313"/>
      <c r="I110" s="313"/>
      <c r="J110" s="195"/>
    </row>
    <row r="111" spans="1:33" ht="16.95" customHeight="1">
      <c r="A111" s="33"/>
      <c r="B111" s="212"/>
      <c r="C111" s="213"/>
      <c r="D111" s="214"/>
      <c r="E111" s="195"/>
      <c r="F111" s="33"/>
      <c r="G111" s="34"/>
      <c r="H111" s="210"/>
      <c r="I111" s="34"/>
      <c r="J111" s="195"/>
    </row>
    <row r="112" spans="1:33" ht="15" customHeight="1">
      <c r="A112" s="33"/>
      <c r="B112" s="34"/>
      <c r="C112" s="34"/>
      <c r="D112" s="34"/>
      <c r="E112" s="195"/>
      <c r="F112" s="33"/>
      <c r="G112" s="34"/>
      <c r="H112" s="146"/>
      <c r="I112" s="34"/>
      <c r="J112" s="195"/>
    </row>
    <row r="113" spans="1:10" ht="15" customHeight="1">
      <c r="A113" s="112"/>
      <c r="B113" s="34"/>
      <c r="C113" s="215"/>
      <c r="D113" s="215"/>
      <c r="E113" s="195"/>
      <c r="F113" s="112"/>
      <c r="G113" s="34"/>
      <c r="H113" s="313"/>
      <c r="I113" s="313"/>
      <c r="J113" s="195"/>
    </row>
    <row r="114" spans="1:10" ht="15" customHeight="1">
      <c r="A114" s="112"/>
      <c r="B114" s="211"/>
      <c r="C114" s="216"/>
      <c r="D114" s="216"/>
      <c r="E114" s="195"/>
      <c r="F114" s="112"/>
      <c r="G114" s="34"/>
      <c r="H114" s="210"/>
      <c r="I114" s="34"/>
      <c r="J114" s="195"/>
    </row>
    <row r="115" spans="1:10" ht="15" customHeight="1">
      <c r="A115" s="112"/>
      <c r="B115" s="211"/>
      <c r="C115" s="216"/>
      <c r="D115" s="216"/>
      <c r="E115" s="195"/>
      <c r="F115" s="112"/>
      <c r="G115" s="34"/>
      <c r="H115" s="146"/>
      <c r="I115" s="34"/>
      <c r="J115" s="195"/>
    </row>
    <row r="116" spans="1:10" ht="15" customHeight="1">
      <c r="A116" s="112"/>
      <c r="B116" s="112"/>
      <c r="C116" s="213"/>
      <c r="D116" s="216"/>
      <c r="E116" s="195"/>
      <c r="F116" s="112"/>
      <c r="G116" s="34"/>
      <c r="H116" s="313"/>
      <c r="I116" s="313"/>
      <c r="J116" s="195"/>
    </row>
    <row r="117" spans="1:10" ht="15" customHeight="1">
      <c r="A117" s="112"/>
      <c r="B117" s="112"/>
      <c r="C117" s="213"/>
      <c r="D117" s="215"/>
      <c r="E117" s="195"/>
      <c r="F117" s="112"/>
      <c r="G117" s="34"/>
      <c r="H117" s="210"/>
      <c r="I117" s="34"/>
      <c r="J117" s="195"/>
    </row>
    <row r="118" spans="1:10" ht="15" customHeight="1">
      <c r="A118" s="112"/>
      <c r="B118" s="112"/>
      <c r="C118" s="213"/>
      <c r="D118" s="215"/>
      <c r="E118" s="195"/>
      <c r="F118" s="112"/>
      <c r="G118" s="34"/>
      <c r="H118" s="146"/>
      <c r="I118" s="34"/>
      <c r="J118" s="195"/>
    </row>
    <row r="119" spans="1:10" ht="15" customHeight="1">
      <c r="A119" s="112"/>
      <c r="B119" s="112"/>
      <c r="C119" s="213"/>
      <c r="D119" s="215"/>
      <c r="E119" s="195"/>
      <c r="F119" s="112"/>
      <c r="G119" s="34"/>
      <c r="H119" s="313"/>
      <c r="I119" s="313"/>
      <c r="J119" s="195"/>
    </row>
    <row r="120" spans="1:10" ht="15" customHeight="1">
      <c r="A120" s="112"/>
      <c r="B120" s="34"/>
      <c r="C120" s="313"/>
      <c r="D120" s="313"/>
      <c r="E120" s="195"/>
      <c r="F120" s="112"/>
      <c r="G120" s="34"/>
      <c r="H120" s="210"/>
      <c r="I120" s="34"/>
      <c r="J120" s="195"/>
    </row>
    <row r="121" spans="1:10" ht="15" customHeight="1">
      <c r="A121" s="112"/>
      <c r="B121" s="34"/>
      <c r="C121" s="313"/>
      <c r="D121" s="313"/>
      <c r="E121" s="195"/>
      <c r="F121" s="112"/>
      <c r="G121" s="217"/>
      <c r="H121" s="146"/>
      <c r="I121" s="34"/>
      <c r="J121" s="195"/>
    </row>
    <row r="122" spans="1:10" ht="15" customHeight="1">
      <c r="A122" s="112"/>
      <c r="B122" s="218"/>
      <c r="C122" s="112"/>
      <c r="D122" s="215"/>
      <c r="E122" s="195"/>
      <c r="F122" s="112"/>
      <c r="G122" s="217"/>
      <c r="H122" s="313"/>
      <c r="I122" s="313"/>
      <c r="J122" s="195"/>
    </row>
    <row r="123" spans="1:10" ht="15" customHeight="1">
      <c r="A123" s="112"/>
      <c r="B123" s="112"/>
      <c r="C123" s="209"/>
      <c r="D123" s="81"/>
      <c r="E123" s="193"/>
      <c r="F123" s="112"/>
      <c r="G123" s="217"/>
      <c r="H123" s="210"/>
      <c r="I123" s="34"/>
      <c r="J123" s="195"/>
    </row>
    <row r="124" spans="1:10" ht="15" customHeight="1">
      <c r="A124" s="219"/>
      <c r="B124" s="220"/>
      <c r="C124" s="313"/>
      <c r="D124" s="313"/>
      <c r="E124" s="80"/>
      <c r="F124" s="112"/>
      <c r="G124" s="217"/>
      <c r="H124" s="146"/>
      <c r="I124" s="34"/>
      <c r="J124" s="195"/>
    </row>
    <row r="125" spans="1:10" ht="15" customHeight="1">
      <c r="A125" s="219"/>
      <c r="B125" s="220"/>
      <c r="C125" s="209"/>
      <c r="D125" s="112"/>
      <c r="E125" s="193"/>
      <c r="F125" s="112"/>
      <c r="G125" s="217"/>
      <c r="H125" s="313"/>
      <c r="I125" s="313"/>
      <c r="J125" s="195"/>
    </row>
    <row r="126" spans="1:10" ht="15" customHeight="1">
      <c r="A126" s="219"/>
      <c r="B126" s="219"/>
      <c r="C126" s="209"/>
      <c r="D126" s="81"/>
      <c r="E126" s="193"/>
      <c r="F126" s="112"/>
      <c r="G126" s="217"/>
      <c r="H126" s="210"/>
      <c r="I126" s="34"/>
      <c r="J126" s="195"/>
    </row>
    <row r="127" spans="1:10" ht="15" customHeight="1">
      <c r="A127" s="219"/>
      <c r="B127" s="219"/>
      <c r="C127" s="146"/>
      <c r="D127" s="81"/>
      <c r="E127" s="193"/>
      <c r="F127" s="112"/>
      <c r="G127" s="220"/>
      <c r="H127" s="221"/>
      <c r="I127" s="40"/>
      <c r="J127" s="193"/>
    </row>
    <row r="128" spans="1:10" ht="15" customHeight="1">
      <c r="A128" s="33"/>
      <c r="B128" s="34"/>
      <c r="C128" s="34"/>
      <c r="D128" s="34"/>
      <c r="E128" s="193"/>
      <c r="F128" s="33"/>
      <c r="G128" s="33"/>
      <c r="H128" s="33"/>
      <c r="I128" s="33"/>
      <c r="J128" s="80"/>
    </row>
    <row r="129" spans="1:10" ht="15" customHeight="1">
      <c r="A129" s="112"/>
      <c r="B129" s="40"/>
      <c r="C129" s="40"/>
      <c r="D129" s="40"/>
      <c r="E129" s="193"/>
      <c r="F129" s="112"/>
      <c r="G129" s="40"/>
      <c r="H129" s="40"/>
      <c r="I129" s="40"/>
      <c r="J129" s="193"/>
    </row>
    <row r="130" spans="1:10" ht="15" customHeight="1">
      <c r="A130" s="112"/>
      <c r="B130" s="40"/>
      <c r="C130" s="40"/>
      <c r="D130" s="40"/>
      <c r="E130" s="193"/>
      <c r="F130" s="112"/>
      <c r="G130" s="40"/>
      <c r="H130" s="40"/>
      <c r="I130" s="40"/>
      <c r="J130" s="193"/>
    </row>
    <row r="131" spans="1:10" ht="15" customHeight="1">
      <c r="A131" s="112"/>
      <c r="B131" s="40"/>
      <c r="C131" s="40"/>
      <c r="D131" s="40"/>
      <c r="E131" s="40"/>
      <c r="F131" s="112"/>
      <c r="G131" s="40"/>
      <c r="H131" s="67"/>
      <c r="I131" s="67"/>
      <c r="J131" s="193"/>
    </row>
    <row r="132" spans="1:10" ht="15" customHeight="1">
      <c r="A132" s="112"/>
      <c r="B132" s="40"/>
      <c r="C132" s="40"/>
      <c r="D132" s="40"/>
      <c r="E132" s="40"/>
      <c r="F132" s="112"/>
      <c r="G132" s="40"/>
      <c r="H132" s="40"/>
      <c r="I132" s="40"/>
      <c r="J132" s="193"/>
    </row>
    <row r="133" spans="1:10" ht="15" customHeight="1">
      <c r="A133" s="112"/>
      <c r="B133" s="40"/>
      <c r="C133" s="40"/>
      <c r="D133" s="40"/>
      <c r="E133" s="40"/>
      <c r="F133" s="112"/>
      <c r="G133" s="40"/>
      <c r="H133" s="40"/>
      <c r="I133" s="40"/>
      <c r="J133" s="193"/>
    </row>
    <row r="134" spans="1:10" ht="15" customHeight="1">
      <c r="A134" s="112"/>
      <c r="B134" s="40"/>
      <c r="C134" s="40"/>
      <c r="D134" s="40"/>
      <c r="E134" s="40"/>
      <c r="F134" s="112"/>
      <c r="G134" s="40"/>
      <c r="H134" s="40"/>
      <c r="I134" s="40"/>
      <c r="J134" s="193"/>
    </row>
    <row r="135" spans="1:10" ht="15" customHeight="1">
      <c r="A135" s="40"/>
      <c r="B135" s="40"/>
      <c r="C135" s="40"/>
      <c r="D135" s="40"/>
      <c r="E135" s="40"/>
      <c r="F135" s="40"/>
      <c r="G135" s="40"/>
      <c r="H135" s="40"/>
      <c r="I135" s="40"/>
      <c r="J135" s="40"/>
    </row>
    <row r="136" spans="1:10" ht="15" customHeight="1">
      <c r="A136" s="40"/>
      <c r="B136" s="40"/>
      <c r="C136" s="40"/>
      <c r="D136" s="40"/>
      <c r="E136" s="40"/>
      <c r="F136" s="40"/>
      <c r="G136" s="40"/>
      <c r="H136" s="40"/>
      <c r="I136" s="40"/>
      <c r="J136" s="40"/>
    </row>
    <row r="137" spans="1:10" ht="15" customHeight="1">
      <c r="A137" s="40"/>
      <c r="B137" s="40"/>
      <c r="C137" s="40"/>
      <c r="D137" s="40"/>
      <c r="E137" s="40"/>
      <c r="F137" s="40"/>
      <c r="G137" s="40"/>
      <c r="H137" s="40"/>
      <c r="I137" s="40"/>
      <c r="J137" s="40"/>
    </row>
    <row r="138" spans="1:10" ht="15" customHeight="1">
      <c r="A138" s="40"/>
      <c r="B138" s="40"/>
      <c r="C138" s="40"/>
      <c r="D138" s="40"/>
      <c r="E138" s="40"/>
      <c r="F138" s="40"/>
      <c r="G138" s="40"/>
      <c r="H138" s="40"/>
      <c r="I138" s="40"/>
      <c r="J138" s="40"/>
    </row>
    <row r="139" spans="1:10" ht="15" customHeight="1">
      <c r="A139" s="40"/>
      <c r="B139" s="40"/>
      <c r="C139" s="40"/>
      <c r="D139" s="40"/>
      <c r="E139" s="40"/>
      <c r="F139" s="40"/>
      <c r="G139" s="40"/>
      <c r="H139" s="40"/>
      <c r="I139" s="40"/>
      <c r="J139" s="40"/>
    </row>
    <row r="140" spans="1:10" ht="15" customHeight="1">
      <c r="A140" s="40"/>
      <c r="B140" s="40"/>
      <c r="C140" s="40"/>
      <c r="D140" s="40"/>
      <c r="E140" s="193"/>
      <c r="F140" s="40"/>
      <c r="G140" s="40"/>
      <c r="H140" s="40"/>
      <c r="I140" s="40"/>
      <c r="J140" s="40"/>
    </row>
    <row r="141" spans="1:10" ht="15" customHeight="1">
      <c r="A141" s="40"/>
      <c r="B141" s="40"/>
      <c r="C141" s="40"/>
      <c r="D141" s="40"/>
      <c r="E141" s="193"/>
      <c r="F141" s="40"/>
      <c r="G141" s="40"/>
      <c r="H141" s="40"/>
      <c r="I141" s="40"/>
      <c r="J141" s="40"/>
    </row>
    <row r="142" spans="1:10" ht="15" customHeight="1">
      <c r="A142" s="40"/>
      <c r="B142" s="40"/>
      <c r="C142" s="40"/>
      <c r="D142" s="40"/>
      <c r="E142" s="193"/>
      <c r="F142" s="40"/>
      <c r="G142" s="40"/>
      <c r="H142" s="40"/>
      <c r="I142" s="40"/>
      <c r="J142" s="40"/>
    </row>
    <row r="143" spans="1:10" ht="15" customHeight="1">
      <c r="A143" s="40"/>
      <c r="B143" s="40"/>
      <c r="C143" s="40"/>
      <c r="D143" s="40"/>
      <c r="E143" s="193"/>
      <c r="F143" s="40"/>
      <c r="G143" s="40"/>
      <c r="H143" s="40"/>
      <c r="I143" s="40"/>
      <c r="J143" s="40"/>
    </row>
    <row r="144" spans="1:10" ht="15" customHeight="1">
      <c r="A144" s="112"/>
      <c r="B144" s="40"/>
      <c r="C144" s="40"/>
      <c r="D144" s="40"/>
      <c r="E144" s="193"/>
      <c r="F144" s="112"/>
      <c r="G144" s="40"/>
      <c r="H144" s="40"/>
      <c r="I144" s="40"/>
      <c r="J144" s="193"/>
    </row>
    <row r="145" spans="1:10" ht="15" customHeight="1">
      <c r="A145" s="112"/>
      <c r="B145" s="40"/>
      <c r="C145" s="40"/>
      <c r="D145" s="40"/>
      <c r="E145" s="193"/>
      <c r="F145" s="112"/>
      <c r="G145" s="40"/>
      <c r="H145" s="40"/>
      <c r="I145" s="40"/>
      <c r="J145" s="193"/>
    </row>
    <row r="146" spans="1:10" ht="15" customHeight="1">
      <c r="A146" s="112"/>
      <c r="B146" s="40"/>
      <c r="C146" s="40"/>
      <c r="D146" s="40"/>
      <c r="E146" s="193"/>
      <c r="F146" s="112"/>
      <c r="G146" s="40"/>
      <c r="H146" s="67"/>
      <c r="I146" s="67"/>
      <c r="J146" s="67"/>
    </row>
    <row r="147" spans="1:10" ht="15" customHeight="1">
      <c r="A147" s="112"/>
      <c r="B147" s="40"/>
      <c r="C147" s="193"/>
      <c r="D147" s="193"/>
      <c r="E147" s="80"/>
      <c r="F147" s="112"/>
      <c r="G147" s="40"/>
      <c r="H147" s="222"/>
      <c r="I147" s="222"/>
      <c r="J147" s="222"/>
    </row>
    <row r="148" spans="1:10" ht="15" customHeight="1">
      <c r="A148" s="112"/>
      <c r="B148" s="40"/>
      <c r="C148" s="193"/>
      <c r="D148" s="193"/>
      <c r="E148" s="80"/>
      <c r="F148" s="112"/>
      <c r="G148" s="40"/>
      <c r="H148" s="222"/>
      <c r="I148" s="222"/>
      <c r="J148" s="222"/>
    </row>
    <row r="149" spans="1:10" ht="15" customHeight="1">
      <c r="A149" s="112"/>
      <c r="B149" s="40"/>
      <c r="C149" s="193"/>
      <c r="D149" s="193"/>
      <c r="E149" s="80"/>
      <c r="F149" s="112"/>
      <c r="G149" s="40"/>
      <c r="H149" s="222"/>
      <c r="I149" s="222"/>
      <c r="J149" s="222"/>
    </row>
    <row r="150" spans="1:10" ht="15" customHeight="1">
      <c r="A150" s="112"/>
      <c r="B150" s="40"/>
      <c r="C150" s="193"/>
      <c r="D150" s="193"/>
      <c r="E150" s="34"/>
      <c r="F150" s="112"/>
      <c r="G150" s="40"/>
      <c r="H150" s="222"/>
      <c r="I150" s="222"/>
      <c r="J150" s="222"/>
    </row>
    <row r="151" spans="1:10" ht="15" customHeight="1">
      <c r="A151" s="33"/>
      <c r="B151" s="34"/>
      <c r="C151" s="80"/>
      <c r="D151" s="80"/>
      <c r="E151" s="34"/>
      <c r="F151" s="33"/>
      <c r="G151" s="34"/>
      <c r="H151" s="223"/>
      <c r="I151" s="223"/>
      <c r="J151" s="223"/>
    </row>
    <row r="152" spans="1:10" ht="15" customHeight="1">
      <c r="A152" s="33"/>
      <c r="B152" s="34"/>
      <c r="C152" s="80"/>
      <c r="D152" s="80"/>
      <c r="E152" s="80"/>
      <c r="F152" s="33"/>
      <c r="G152" s="34"/>
      <c r="H152" s="223"/>
      <c r="I152" s="223"/>
      <c r="J152" s="223"/>
    </row>
    <row r="153" spans="1:10" ht="15" customHeight="1">
      <c r="A153" s="33"/>
      <c r="B153" s="34"/>
      <c r="C153" s="80"/>
      <c r="D153" s="80"/>
      <c r="E153" s="80"/>
      <c r="F153" s="33"/>
      <c r="G153" s="34"/>
      <c r="H153" s="223"/>
      <c r="I153" s="223"/>
      <c r="J153" s="223"/>
    </row>
    <row r="154" spans="1:10" ht="15" customHeight="1">
      <c r="A154" s="33"/>
      <c r="B154" s="34"/>
      <c r="C154" s="34"/>
      <c r="D154" s="34"/>
      <c r="E154" s="80"/>
      <c r="F154" s="34"/>
      <c r="G154" s="34"/>
      <c r="H154" s="34"/>
      <c r="I154" s="34"/>
      <c r="J154" s="34"/>
    </row>
    <row r="155" spans="1:10" ht="15" customHeight="1">
      <c r="A155" s="34"/>
      <c r="B155" s="34"/>
      <c r="C155" s="34"/>
      <c r="D155" s="34"/>
      <c r="E155" s="80"/>
      <c r="F155" s="34"/>
      <c r="G155" s="34"/>
      <c r="H155" s="34"/>
      <c r="I155" s="34"/>
      <c r="J155" s="34"/>
    </row>
    <row r="156" spans="1:10" ht="15" customHeight="1">
      <c r="A156" s="224"/>
      <c r="B156" s="225"/>
      <c r="C156" s="225"/>
      <c r="D156" s="225"/>
      <c r="E156" s="80"/>
      <c r="F156" s="224"/>
      <c r="G156" s="225"/>
      <c r="H156" s="225"/>
      <c r="I156" s="225"/>
      <c r="J156" s="80"/>
    </row>
    <row r="157" spans="1:10" ht="15" customHeight="1">
      <c r="A157" s="224"/>
      <c r="B157" s="225"/>
      <c r="C157" s="225"/>
      <c r="D157" s="225"/>
      <c r="E157" s="80"/>
      <c r="F157" s="224"/>
      <c r="G157" s="225"/>
      <c r="H157" s="225"/>
      <c r="I157" s="225"/>
      <c r="J157" s="80"/>
    </row>
    <row r="158" spans="1:10" ht="15" customHeight="1">
      <c r="A158" s="224"/>
      <c r="B158" s="225"/>
      <c r="C158" s="225"/>
      <c r="D158" s="225"/>
      <c r="E158" s="80"/>
      <c r="F158" s="224"/>
      <c r="G158" s="225"/>
      <c r="H158" s="225"/>
      <c r="I158" s="225"/>
      <c r="J158" s="80"/>
    </row>
    <row r="159" spans="1:10" ht="15" customHeight="1">
      <c r="A159" s="224"/>
      <c r="B159" s="225"/>
      <c r="C159" s="225"/>
      <c r="D159" s="225"/>
      <c r="E159" s="80"/>
      <c r="F159" s="224"/>
      <c r="G159" s="225"/>
      <c r="H159" s="225"/>
      <c r="I159" s="225"/>
      <c r="J159" s="80"/>
    </row>
    <row r="160" spans="1:10" ht="15" customHeight="1">
      <c r="A160" s="224"/>
      <c r="B160" s="225"/>
      <c r="C160" s="80"/>
      <c r="D160" s="80"/>
      <c r="E160" s="80"/>
      <c r="F160" s="80"/>
      <c r="G160" s="80"/>
      <c r="H160" s="311"/>
      <c r="I160" s="311"/>
      <c r="J160" s="311"/>
    </row>
    <row r="161" spans="1:10" ht="15" customHeight="1">
      <c r="A161" s="224"/>
      <c r="B161" s="225"/>
      <c r="C161" s="225"/>
      <c r="D161" s="225"/>
      <c r="E161" s="80"/>
      <c r="F161" s="224"/>
      <c r="G161" s="225"/>
      <c r="H161" s="225"/>
      <c r="I161" s="225"/>
      <c r="J161" s="80"/>
    </row>
    <row r="162" spans="1:10" ht="15" customHeight="1">
      <c r="A162" s="224"/>
      <c r="B162" s="225"/>
      <c r="C162" s="225"/>
      <c r="D162" s="225"/>
      <c r="E162" s="80"/>
      <c r="F162" s="224"/>
      <c r="G162" s="225"/>
      <c r="H162" s="225"/>
      <c r="I162" s="225"/>
      <c r="J162" s="80"/>
    </row>
    <row r="163" spans="1:10" ht="15" customHeight="1">
      <c r="A163" s="224"/>
      <c r="B163" s="225"/>
      <c r="C163" s="225"/>
      <c r="D163" s="225"/>
      <c r="E163" s="80"/>
      <c r="F163" s="224"/>
      <c r="G163" s="225"/>
      <c r="H163" s="225"/>
      <c r="I163" s="225"/>
      <c r="J163" s="80"/>
    </row>
    <row r="164" spans="1:10" ht="15" customHeight="1">
      <c r="A164" s="224"/>
      <c r="B164" s="225"/>
      <c r="C164" s="225"/>
      <c r="D164" s="225"/>
      <c r="E164" s="80"/>
      <c r="F164" s="224"/>
      <c r="G164" s="225"/>
      <c r="H164" s="225"/>
      <c r="I164" s="225"/>
      <c r="J164" s="80"/>
    </row>
    <row r="165" spans="1:10" ht="15" customHeight="1">
      <c r="A165" s="224"/>
      <c r="B165" s="225"/>
      <c r="C165" s="225"/>
      <c r="D165" s="225"/>
      <c r="E165" s="80"/>
      <c r="F165" s="224"/>
      <c r="G165" s="225"/>
      <c r="H165" s="225"/>
      <c r="I165" s="225"/>
      <c r="J165" s="80"/>
    </row>
    <row r="166" spans="1:10" ht="15" customHeight="1">
      <c r="A166" s="224"/>
      <c r="B166" s="225"/>
      <c r="C166" s="225"/>
      <c r="D166" s="225"/>
      <c r="E166" s="80"/>
      <c r="F166" s="224"/>
      <c r="G166" s="225"/>
      <c r="H166" s="225"/>
      <c r="I166" s="225"/>
      <c r="J166" s="80"/>
    </row>
    <row r="167" spans="1:10" ht="15" customHeight="1">
      <c r="A167" s="224"/>
      <c r="B167" s="225"/>
      <c r="C167" s="225"/>
      <c r="D167" s="225"/>
      <c r="E167" s="80"/>
      <c r="F167" s="224"/>
      <c r="G167" s="225"/>
      <c r="H167" s="225"/>
      <c r="I167" s="225"/>
      <c r="J167" s="80"/>
    </row>
    <row r="168" spans="1:10" ht="15" customHeight="1">
      <c r="A168" s="224"/>
      <c r="B168" s="225"/>
      <c r="C168" s="225"/>
      <c r="D168" s="225"/>
      <c r="E168" s="80"/>
      <c r="F168" s="224"/>
      <c r="G168" s="225"/>
      <c r="H168" s="225"/>
      <c r="I168" s="225"/>
      <c r="J168" s="80"/>
    </row>
    <row r="169" spans="1:10" ht="15" customHeight="1">
      <c r="A169" s="224"/>
      <c r="B169" s="225"/>
      <c r="C169" s="225"/>
      <c r="D169" s="225"/>
      <c r="E169" s="80"/>
      <c r="F169" s="224"/>
      <c r="G169" s="225"/>
      <c r="H169" s="225"/>
      <c r="I169" s="225"/>
      <c r="J169" s="80"/>
    </row>
    <row r="170" spans="1:10" ht="15" customHeight="1">
      <c r="A170" s="224"/>
      <c r="B170" s="225"/>
      <c r="C170" s="225"/>
      <c r="D170" s="225"/>
      <c r="E170" s="80"/>
      <c r="F170" s="224"/>
      <c r="G170" s="225"/>
      <c r="H170" s="225"/>
      <c r="I170" s="225"/>
      <c r="J170" s="80"/>
    </row>
    <row r="171" spans="1:10" ht="15" customHeight="1">
      <c r="A171" s="224"/>
      <c r="B171" s="225"/>
      <c r="C171" s="225"/>
      <c r="D171" s="225"/>
      <c r="E171" s="80"/>
      <c r="F171" s="224"/>
      <c r="G171" s="225"/>
      <c r="H171" s="225"/>
      <c r="I171" s="225"/>
      <c r="J171" s="80"/>
    </row>
    <row r="172" spans="1:10" ht="15" customHeight="1">
      <c r="A172" s="224"/>
      <c r="B172" s="225"/>
      <c r="C172" s="225"/>
      <c r="D172" s="225"/>
      <c r="E172" s="80"/>
      <c r="F172" s="224"/>
      <c r="G172" s="225"/>
      <c r="H172" s="225"/>
      <c r="I172" s="225"/>
      <c r="J172" s="80"/>
    </row>
    <row r="173" spans="1:10" ht="15" customHeight="1">
      <c r="A173" s="224"/>
      <c r="B173" s="225"/>
      <c r="C173" s="225"/>
      <c r="D173" s="225"/>
      <c r="E173" s="80"/>
      <c r="F173" s="224"/>
      <c r="G173" s="225"/>
      <c r="H173" s="225"/>
      <c r="I173" s="225"/>
      <c r="J173" s="80"/>
    </row>
    <row r="174" spans="1:10" ht="15" customHeight="1">
      <c r="A174" s="224"/>
      <c r="B174" s="225"/>
      <c r="C174" s="225"/>
      <c r="D174" s="225"/>
      <c r="F174" s="224"/>
      <c r="G174" s="225"/>
      <c r="H174" s="225"/>
      <c r="I174" s="225"/>
      <c r="J174" s="80"/>
    </row>
    <row r="175" spans="1:10" ht="15" customHeight="1">
      <c r="A175" s="224"/>
      <c r="B175" s="225"/>
      <c r="C175" s="225"/>
      <c r="D175" s="225"/>
      <c r="F175" s="224"/>
      <c r="G175" s="225"/>
      <c r="H175" s="225"/>
      <c r="I175" s="225"/>
      <c r="J175" s="80"/>
    </row>
    <row r="176" spans="1:10" ht="15" customHeight="1">
      <c r="A176" s="224"/>
      <c r="B176" s="225"/>
      <c r="C176" s="225"/>
      <c r="D176" s="225"/>
      <c r="F176" s="224"/>
      <c r="G176" s="225"/>
      <c r="H176" s="225"/>
      <c r="I176" s="225"/>
      <c r="J176" s="80"/>
    </row>
    <row r="177" spans="1:10" ht="15" customHeight="1">
      <c r="A177" s="224"/>
      <c r="B177" s="225"/>
      <c r="C177" s="225"/>
      <c r="D177" s="225"/>
      <c r="F177" s="224"/>
      <c r="G177" s="225"/>
      <c r="H177" s="225"/>
      <c r="I177" s="225"/>
      <c r="J177" s="80"/>
    </row>
  </sheetData>
  <sheetProtection algorithmName="SHA-512" hashValue="8BMcELEznJHu5s6b+FQt184ymGTQuf/Y8XRPpLvrhnWZv6ravTlqybhM2A8v/fdEj5M95Z7/euRDopkF0cM6jA==" saltValue="AwJZ9t5dgOXZcVAnRAD+wg==" spinCount="100000" sheet="1" objects="1" scenarios="1"/>
  <dataConsolidate/>
  <mergeCells count="230">
    <mergeCell ref="N29:X29"/>
    <mergeCell ref="L25:L29"/>
    <mergeCell ref="M25:M29"/>
    <mergeCell ref="C82:D82"/>
    <mergeCell ref="H65:I65"/>
    <mergeCell ref="B61:C61"/>
    <mergeCell ref="B62:D62"/>
    <mergeCell ref="G62:I62"/>
    <mergeCell ref="C64:D64"/>
    <mergeCell ref="H55:I55"/>
    <mergeCell ref="G34:I34"/>
    <mergeCell ref="G36:I36"/>
    <mergeCell ref="B38:C38"/>
    <mergeCell ref="B39:D39"/>
    <mergeCell ref="G39:I39"/>
    <mergeCell ref="C40:D40"/>
    <mergeCell ref="H40:I40"/>
    <mergeCell ref="G35:I35"/>
    <mergeCell ref="C37:D37"/>
    <mergeCell ref="C44:D44"/>
    <mergeCell ref="H44:I44"/>
    <mergeCell ref="H45:I45"/>
    <mergeCell ref="C43:D43"/>
    <mergeCell ref="H43:I43"/>
    <mergeCell ref="B53:C53"/>
    <mergeCell ref="B54:D54"/>
    <mergeCell ref="G54:I54"/>
    <mergeCell ref="C55:D55"/>
    <mergeCell ref="L46:L48"/>
    <mergeCell ref="C59:D59"/>
    <mergeCell ref="C50:G50"/>
    <mergeCell ref="H50:J50"/>
    <mergeCell ref="A51:J51"/>
    <mergeCell ref="C56:D56"/>
    <mergeCell ref="H56:I56"/>
    <mergeCell ref="C57:D57"/>
    <mergeCell ref="H57:I57"/>
    <mergeCell ref="C58:D58"/>
    <mergeCell ref="C98:D98"/>
    <mergeCell ref="H98:J98"/>
    <mergeCell ref="C100:G100"/>
    <mergeCell ref="H100:J100"/>
    <mergeCell ref="B91:C91"/>
    <mergeCell ref="C89:D89"/>
    <mergeCell ref="C88:D88"/>
    <mergeCell ref="H88:I88"/>
    <mergeCell ref="C83:D83"/>
    <mergeCell ref="B85:C85"/>
    <mergeCell ref="B86:D86"/>
    <mergeCell ref="G86:I86"/>
    <mergeCell ref="C87:D87"/>
    <mergeCell ref="H87:I87"/>
    <mergeCell ref="A92:J92"/>
    <mergeCell ref="A93:J93"/>
    <mergeCell ref="A94:J94"/>
    <mergeCell ref="A95:J95"/>
    <mergeCell ref="A96:J96"/>
    <mergeCell ref="G83:I83"/>
    <mergeCell ref="H42:I42"/>
    <mergeCell ref="C28:D28"/>
    <mergeCell ref="H28:I28"/>
    <mergeCell ref="H29:I29"/>
    <mergeCell ref="C30:D30"/>
    <mergeCell ref="H30:I30"/>
    <mergeCell ref="G32:I32"/>
    <mergeCell ref="H27:I27"/>
    <mergeCell ref="H31:I31"/>
    <mergeCell ref="G37:I37"/>
    <mergeCell ref="C41:D41"/>
    <mergeCell ref="H41:I41"/>
    <mergeCell ref="C42:D42"/>
    <mergeCell ref="A1:J1"/>
    <mergeCell ref="D3:F3"/>
    <mergeCell ref="I3:J3"/>
    <mergeCell ref="B4:C4"/>
    <mergeCell ref="B5:D5"/>
    <mergeCell ref="G5:I5"/>
    <mergeCell ref="C11:D11"/>
    <mergeCell ref="H11:I11"/>
    <mergeCell ref="B13:C13"/>
    <mergeCell ref="B14:D14"/>
    <mergeCell ref="G14:I14"/>
    <mergeCell ref="C15:D15"/>
    <mergeCell ref="H15:I15"/>
    <mergeCell ref="C6:D6"/>
    <mergeCell ref="C7:D7"/>
    <mergeCell ref="H7:I7"/>
    <mergeCell ref="C9:D9"/>
    <mergeCell ref="H9:I9"/>
    <mergeCell ref="C10:D10"/>
    <mergeCell ref="H10:I10"/>
    <mergeCell ref="C16:D16"/>
    <mergeCell ref="H16:I16"/>
    <mergeCell ref="C17:D17"/>
    <mergeCell ref="B19:C19"/>
    <mergeCell ref="C26:D26"/>
    <mergeCell ref="C27:D27"/>
    <mergeCell ref="B20:D20"/>
    <mergeCell ref="C23:D23"/>
    <mergeCell ref="C25:D25"/>
    <mergeCell ref="C22:D22"/>
    <mergeCell ref="G20:I20"/>
    <mergeCell ref="C21:D21"/>
    <mergeCell ref="H160:J160"/>
    <mergeCell ref="B103:C103"/>
    <mergeCell ref="H122:I122"/>
    <mergeCell ref="H116:I116"/>
    <mergeCell ref="H119:I119"/>
    <mergeCell ref="C121:D121"/>
    <mergeCell ref="H125:I125"/>
    <mergeCell ref="C120:D120"/>
    <mergeCell ref="C124:D124"/>
    <mergeCell ref="B104:D104"/>
    <mergeCell ref="G104:I104"/>
    <mergeCell ref="H107:I107"/>
    <mergeCell ref="H110:I110"/>
    <mergeCell ref="H113:I113"/>
    <mergeCell ref="N9:X9"/>
    <mergeCell ref="N10:X10"/>
    <mergeCell ref="N11:X11"/>
    <mergeCell ref="N12:X12"/>
    <mergeCell ref="N13:X13"/>
    <mergeCell ref="N14:X14"/>
    <mergeCell ref="N15:X15"/>
    <mergeCell ref="M8:M9"/>
    <mergeCell ref="M15:M21"/>
    <mergeCell ref="N19:X19"/>
    <mergeCell ref="N20:X20"/>
    <mergeCell ref="N21:X21"/>
    <mergeCell ref="N16:X16"/>
    <mergeCell ref="N17:X17"/>
    <mergeCell ref="L78:L79"/>
    <mergeCell ref="M78:M79"/>
    <mergeCell ref="M76:M77"/>
    <mergeCell ref="N87:X87"/>
    <mergeCell ref="N88:X88"/>
    <mergeCell ref="N89:X89"/>
    <mergeCell ref="L68:L77"/>
    <mergeCell ref="M70:M71"/>
    <mergeCell ref="N73:X73"/>
    <mergeCell ref="N74:X74"/>
    <mergeCell ref="N75:X75"/>
    <mergeCell ref="N76:X76"/>
    <mergeCell ref="N77:X77"/>
    <mergeCell ref="N79:X79"/>
    <mergeCell ref="N68:X68"/>
    <mergeCell ref="N72:X72"/>
    <mergeCell ref="M64:M65"/>
    <mergeCell ref="N64:X64"/>
    <mergeCell ref="N65:X65"/>
    <mergeCell ref="M66:M67"/>
    <mergeCell ref="N67:X67"/>
    <mergeCell ref="L56:L67"/>
    <mergeCell ref="M46:M48"/>
    <mergeCell ref="L87:L95"/>
    <mergeCell ref="L83:L86"/>
    <mergeCell ref="N81:X81"/>
    <mergeCell ref="N82:X82"/>
    <mergeCell ref="N83:X83"/>
    <mergeCell ref="N85:X85"/>
    <mergeCell ref="N84:X84"/>
    <mergeCell ref="N93:X93"/>
    <mergeCell ref="N94:X94"/>
    <mergeCell ref="M83:M84"/>
    <mergeCell ref="N86:X86"/>
    <mergeCell ref="M87:M95"/>
    <mergeCell ref="N78:X78"/>
    <mergeCell ref="N80:X80"/>
    <mergeCell ref="N95:X95"/>
    <mergeCell ref="N90:X90"/>
    <mergeCell ref="N91:X91"/>
    <mergeCell ref="N60:X60"/>
    <mergeCell ref="M57:M61"/>
    <mergeCell ref="N42:X42"/>
    <mergeCell ref="N43:X43"/>
    <mergeCell ref="N44:X44"/>
    <mergeCell ref="N45:X45"/>
    <mergeCell ref="N46:X46"/>
    <mergeCell ref="N40:P40"/>
    <mergeCell ref="N41:P41"/>
    <mergeCell ref="N48:X48"/>
    <mergeCell ref="N47:X47"/>
    <mergeCell ref="L6:X6"/>
    <mergeCell ref="L54:X54"/>
    <mergeCell ref="N26:X26"/>
    <mergeCell ref="N28:X28"/>
    <mergeCell ref="N27:X27"/>
    <mergeCell ref="N59:X59"/>
    <mergeCell ref="L8:L9"/>
    <mergeCell ref="L15:L21"/>
    <mergeCell ref="N30:X30"/>
    <mergeCell ref="N31:X31"/>
    <mergeCell ref="N32:X32"/>
    <mergeCell ref="N33:X33"/>
    <mergeCell ref="N34:X34"/>
    <mergeCell ref="N35:X35"/>
    <mergeCell ref="N36:X36"/>
    <mergeCell ref="M22:M24"/>
    <mergeCell ref="L22:L24"/>
    <mergeCell ref="N22:X22"/>
    <mergeCell ref="N23:X23"/>
    <mergeCell ref="N24:X24"/>
    <mergeCell ref="N25:X25"/>
    <mergeCell ref="L30:L32"/>
    <mergeCell ref="M7:X7"/>
    <mergeCell ref="N8:X8"/>
    <mergeCell ref="G63:H63"/>
    <mergeCell ref="N92:X92"/>
    <mergeCell ref="M37:M38"/>
    <mergeCell ref="M33:M34"/>
    <mergeCell ref="M35:M36"/>
    <mergeCell ref="N37:X37"/>
    <mergeCell ref="N38:X38"/>
    <mergeCell ref="N39:X39"/>
    <mergeCell ref="N18:X18"/>
    <mergeCell ref="N69:X69"/>
    <mergeCell ref="N71:X71"/>
    <mergeCell ref="N70:X70"/>
    <mergeCell ref="Q40:X41"/>
    <mergeCell ref="M30:M32"/>
    <mergeCell ref="N49:X49"/>
    <mergeCell ref="N50:X50"/>
    <mergeCell ref="N51:X51"/>
    <mergeCell ref="M56:X56"/>
    <mergeCell ref="N61:X61"/>
    <mergeCell ref="N62:X62"/>
    <mergeCell ref="N63:X63"/>
    <mergeCell ref="N66:X66"/>
    <mergeCell ref="N57:X57"/>
    <mergeCell ref="N58:X58"/>
  </mergeCells>
  <phoneticPr fontId="1"/>
  <conditionalFormatting sqref="A33:D33 G77:I82 A83:D83 F64:I67 F63:G63 I63">
    <cfRule type="expression" dxfId="55" priority="82">
      <formula>$C$21="既使用はかり"</formula>
    </cfRule>
  </conditionalFormatting>
  <conditionalFormatting sqref="D29">
    <cfRule type="expression" dxfId="54" priority="3">
      <formula>IF(C29="XI",AND(D29&lt;&gt;"(0.1)",D29&lt;&gt;"(0.2)",D29&lt;&gt;"(0.5)"),IF(C29="XII",AND(D29&lt;&gt;"(0.1)",D29&lt;&gt;"(0.2)",D29&lt;&gt;"(0.5)"),IF(C29="XIII",AND(D29&lt;&gt;"(0.1)",D29&lt;&gt;"(0.2)",D29&lt;&gt;"(0.5)",D29&lt;&gt;"(1)"),IF(C29="XIIII",AND(D29&lt;&gt;"(2)",D29&lt;&gt;"(5)")))))</formula>
    </cfRule>
    <cfRule type="expression" dxfId="53" priority="79">
      <formula>$C$27="Y"</formula>
    </cfRule>
  </conditionalFormatting>
  <conditionalFormatting sqref="G16:I16">
    <cfRule type="expression" dxfId="52" priority="55">
      <formula>$H$15="適正計量管理事業所以外"</formula>
    </cfRule>
  </conditionalFormatting>
  <conditionalFormatting sqref="F64:I64">
    <cfRule type="expression" dxfId="51" priority="89">
      <formula>OR($H$28="無",$H$28="プリセット")</formula>
    </cfRule>
  </conditionalFormatting>
  <conditionalFormatting sqref="F127:I127 A127:D127">
    <cfRule type="expression" dxfId="50" priority="44">
      <formula>$C$21="既使用はかり"</formula>
    </cfRule>
  </conditionalFormatting>
  <conditionalFormatting sqref="A127:D127">
    <cfRule type="expression" dxfId="49" priority="46">
      <formula>$H$27="無"</formula>
    </cfRule>
  </conditionalFormatting>
  <conditionalFormatting sqref="A34:D34">
    <cfRule type="expression" dxfId="48" priority="38">
      <formula>NOT($C$30="複目量")</formula>
    </cfRule>
  </conditionalFormatting>
  <conditionalFormatting sqref="F118:I126 A122:D123 A121:C121 A125:D126 A124:C124">
    <cfRule type="expression" dxfId="47" priority="31">
      <formula>$C$21="既使用はかり"</formula>
    </cfRule>
  </conditionalFormatting>
  <conditionalFormatting sqref="A125:D126 F121:I126 A124:C124">
    <cfRule type="expression" dxfId="46" priority="33">
      <formula>$H$27="無"</formula>
    </cfRule>
  </conditionalFormatting>
  <conditionalFormatting sqref="A123:D123">
    <cfRule type="expression" dxfId="45" priority="34">
      <formula>OR($H$28="無",$H$28="プリセット")</formula>
    </cfRule>
  </conditionalFormatting>
  <conditionalFormatting sqref="A101:D160 F101:J160 E101:E156">
    <cfRule type="expression" dxfId="44" priority="25">
      <formula>NOT(AND($C$30="複目量",$C$37="両レンジ"))</formula>
    </cfRule>
  </conditionalFormatting>
  <conditionalFormatting sqref="A36:D36">
    <cfRule type="expression" dxfId="43" priority="21">
      <formula>NOT($C$30="複目量")</formula>
    </cfRule>
    <cfRule type="expression" dxfId="42" priority="24">
      <formula>$C$21="既使用はかり"</formula>
    </cfRule>
  </conditionalFormatting>
  <conditionalFormatting sqref="A101:D101 F101:J101">
    <cfRule type="expression" dxfId="41" priority="94">
      <formula>$A$101="記入は不要です"</formula>
    </cfRule>
  </conditionalFormatting>
  <conditionalFormatting sqref="B64:D64">
    <cfRule type="expression" dxfId="40" priority="23">
      <formula>OR($C$30="単目量",$C$30="多目量",$C$30="")</formula>
    </cfRule>
  </conditionalFormatting>
  <conditionalFormatting sqref="B67:D67">
    <cfRule type="expression" dxfId="39" priority="22">
      <formula>$C$21="既使用はかり"</formula>
    </cfRule>
  </conditionalFormatting>
  <conditionalFormatting sqref="A35:D35">
    <cfRule type="expression" dxfId="38" priority="20">
      <formula>OR($C$30="単目量",$C$30="")</formula>
    </cfRule>
  </conditionalFormatting>
  <conditionalFormatting sqref="F24:I31">
    <cfRule type="expression" dxfId="37" priority="16">
      <formula>$C$21="既使用はかり"</formula>
    </cfRule>
  </conditionalFormatting>
  <conditionalFormatting sqref="G77:I78">
    <cfRule type="expression" dxfId="36" priority="14">
      <formula>$C$83="不要"</formula>
    </cfRule>
  </conditionalFormatting>
  <conditionalFormatting sqref="G73:I74">
    <cfRule type="expression" dxfId="35" priority="10">
      <formula>AND($C$74&lt;&gt;"",$D$74&lt;&gt;"",$H$73="")</formula>
    </cfRule>
  </conditionalFormatting>
  <conditionalFormatting sqref="A24:D24">
    <cfRule type="expression" dxfId="34" priority="9">
      <formula>$C$21="既使用はかり"</formula>
    </cfRule>
  </conditionalFormatting>
  <conditionalFormatting sqref="A26:D26">
    <cfRule type="expression" dxfId="33" priority="8">
      <formula>$C$21="既使用はかり"</formula>
    </cfRule>
  </conditionalFormatting>
  <conditionalFormatting sqref="G58:I58">
    <cfRule type="expression" dxfId="32" priority="7">
      <formula>$H$57="無"</formula>
    </cfRule>
  </conditionalFormatting>
  <conditionalFormatting sqref="G66:I67 G79:I82">
    <cfRule type="expression" dxfId="31" priority="102">
      <formula>$H$65="未使用"</formula>
    </cfRule>
  </conditionalFormatting>
  <conditionalFormatting sqref="G71:I72">
    <cfRule type="expression" dxfId="30" priority="103">
      <formula>AND($C$74&lt;&gt;"",$D$74&lt;&gt;"",$H$71="")</formula>
    </cfRule>
  </conditionalFormatting>
  <conditionalFormatting sqref="B42:D43">
    <cfRule type="expression" dxfId="29" priority="6">
      <formula>$C$41="無"</formula>
    </cfRule>
  </conditionalFormatting>
  <conditionalFormatting sqref="A32:D32 A35:D35 B66:D66">
    <cfRule type="expression" dxfId="28" priority="1">
      <formula>$C$21="新規はかり"</formula>
    </cfRule>
  </conditionalFormatting>
  <dataValidations count="32">
    <dataValidation type="list" allowBlank="1" showInputMessage="1" showErrorMessage="1" sqref="H122:I122 H125:I125 H107:I107 H110:I110 H113:I113 H116:I116 H119:I119">
      <formula1>"準備可（実材料）,準備可（疑似材料）,準備否"</formula1>
    </dataValidation>
    <dataValidation type="list" allowBlank="1" showInputMessage="1" showErrorMessage="1" sqref="H132:I132 H88:I89">
      <formula1>"問題無,問題有"</formula1>
    </dataValidation>
    <dataValidation type="list" allowBlank="1" showInputMessage="1" showErrorMessage="1" sqref="H28">
      <formula1>",無,プリセット,加算式,減算式"</formula1>
    </dataValidation>
    <dataValidation type="list" allowBlank="1" showInputMessage="1" showErrorMessage="1" sqref="E15:E17 E9:E11 J15:J16 J9:J11 E6:E7 J7 J63:J67 J55:J59 E72:E83 J21:J32 J131:J132 E127:E128 J106:J126 E102:E107 E109:E123 E21:E36 E64:E70 J40:J44 E55:E59 E40:E44 E87:E89 J87:J88 J69:J82">
      <formula1>"□,■"</formula1>
    </dataValidation>
    <dataValidation type="list" allowBlank="1" showInputMessage="1" showErrorMessage="1" sqref="C27">
      <formula1>"X,Y"</formula1>
    </dataValidation>
    <dataValidation type="list" allowBlank="1" showInputMessage="1" showErrorMessage="1" sqref="C21">
      <formula1>"新規はかり,既使用はかり"</formula1>
    </dataValidation>
    <dataValidation type="list" allowBlank="1" showInputMessage="1" showErrorMessage="1" sqref="H15:I15">
      <formula1>"適正計量管理事業所,適正計量管理事業所以外"</formula1>
    </dataValidation>
    <dataValidation type="list" allowBlank="1" showInputMessage="1" showErrorMessage="1" sqref="H16:I16 H41:I42">
      <formula1>"済,未"</formula1>
    </dataValidation>
    <dataValidation type="list" allowBlank="1" showInputMessage="1" showErrorMessage="1" sqref="C132:D132 H27 H29:H30 H43:I43 C41:D41 C55:D55 H57 H40:I40 H44 C88:D88">
      <formula1>"有,無"</formula1>
    </dataValidation>
    <dataValidation type="list" allowBlank="1" showInputMessage="1" showErrorMessage="1" sqref="C29">
      <formula1>INDIRECT($C$27)</formula1>
    </dataValidation>
    <dataValidation type="list" allowBlank="1" showInputMessage="1" showErrorMessage="1" sqref="D29">
      <formula1>INDIRECT($C$29)</formula1>
    </dataValidation>
    <dataValidation type="list" allowBlank="1" showInputMessage="1" showErrorMessage="1" sqref="C30:D30">
      <formula1>"単目量,多目量,複目量"</formula1>
    </dataValidation>
    <dataValidation type="list" allowBlank="1" showInputMessage="1" showErrorMessage="1" sqref="C76:D76 C114:D114">
      <formula1>"固体,液体,ゲル状,その他"</formula1>
    </dataValidation>
    <dataValidation type="list" allowBlank="1" showInputMessage="1" showErrorMessage="1" sqref="C115:D115">
      <formula1>"箱型,ピロー包装,ボトル,その他"</formula1>
    </dataValidation>
    <dataValidation type="list" allowBlank="1" showInputMessage="1" showErrorMessage="1" sqref="C44:D44">
      <formula1>"一体型,分離型"</formula1>
    </dataValidation>
    <dataValidation type="list" allowBlank="1" showInputMessage="1" showErrorMessage="1" sqref="C56:D58 C83 D122 I63 C121 C131:D131 C87:D87">
      <formula1>"必要,不要"</formula1>
    </dataValidation>
    <dataValidation type="list" allowBlank="1" showInputMessage="1" showErrorMessage="1" sqref="C120">
      <formula1>"仕様,使用条件指定"</formula1>
    </dataValidation>
    <dataValidation type="list" allowBlank="1" showInputMessage="1" showErrorMessage="1" sqref="C59:D59 H55:I56">
      <formula1>"可,否"</formula1>
    </dataValidation>
    <dataValidation type="list" allowBlank="1" showInputMessage="1" showErrorMessage="1" sqref="C124">
      <formula1>"未使用,使用,使用（動補正範囲有）"</formula1>
    </dataValidation>
    <dataValidation type="list" allowBlank="1" showInputMessage="1" showErrorMessage="1" sqref="C64:D64">
      <formula1>IF($C$34&lt;=5000,INDIRECT("両レンジ5kg以下"),IF($C$34&gt;5000,INDIRECT("片レンジ5kg超")))</formula1>
    </dataValidation>
    <dataValidation type="custom" allowBlank="1" showInputMessage="1" showErrorMessage="1" sqref="C31">
      <formula1>C31&lt;C34</formula1>
    </dataValidation>
    <dataValidation type="custom" allowBlank="1" showInputMessage="1" showErrorMessage="1" sqref="C34">
      <formula1>C31&lt;C34</formula1>
    </dataValidation>
    <dataValidation type="list" allowBlank="1" showInputMessage="1" showErrorMessage="1" sqref="C42:D43">
      <formula1>"ﾍﾞﾙﾄｺﾝﾍﾞｱ,Ｘ線検査機,金属検出機,その他,無"</formula1>
    </dataValidation>
    <dataValidation type="list" allowBlank="1" showInputMessage="1" showErrorMessage="1" sqref="C28:D28">
      <formula1>IF($C$27="X",INDIRECT("カテゴリX"),IF($C$27="Y",INDIRECT("カテゴリY")))</formula1>
    </dataValidation>
    <dataValidation type="list" allowBlank="1" showInputMessage="1" showErrorMessage="1" sqref="C82:D82">
      <formula1>"適用,不適用"</formula1>
    </dataValidation>
    <dataValidation type="list" allowBlank="1" showInputMessage="1" showErrorMessage="1" sqref="C77:D77">
      <formula1>"箱型(紙パック等),ピロー包装,ボトル,その他"</formula1>
    </dataValidation>
    <dataValidation type="list" allowBlank="1" showInputMessage="1" showErrorMessage="1" sqref="C89:D89">
      <formula1>"USBメモリ,通信,プリンタ,目視"</formula1>
    </dataValidation>
    <dataValidation type="custom" allowBlank="1" showInputMessage="1" showErrorMessage="1" sqref="C67">
      <formula1>C67&lt;C71</formula1>
    </dataValidation>
    <dataValidation type="custom" allowBlank="1" showInputMessage="1" showErrorMessage="1" sqref="D72">
      <formula1>C65&gt;=D72</formula1>
    </dataValidation>
    <dataValidation type="custom" allowBlank="1" showInputMessage="1" showErrorMessage="1" sqref="C72">
      <formula1>IF(C21="新規はかり",C67&lt;=C72,IF(C21="既使用はかり",C72&gt;=0))</formula1>
    </dataValidation>
    <dataValidation type="list" allowBlank="1" showInputMessage="1" showErrorMessage="1" sqref="H7:I7">
      <formula1>"新品,修理品,既使用品"</formula1>
    </dataValidation>
    <dataValidation type="list" allowBlank="1" showInputMessage="1" showErrorMessage="1" sqref="H65:I65">
      <formula1>"未使用,使用（動補正範囲有）"</formula1>
    </dataValidation>
  </dataValidations>
  <printOptions horizontalCentered="1"/>
  <pageMargins left="0.39370078740157483" right="0" top="0.39370078740157483" bottom="0.39370078740157483" header="0.19685039370078741" footer="0.19685039370078741"/>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DDCC4F45-6581-4BC3-B4A5-E23B3440014C}">
            <xm:f>IF($C$68="","",COUNTIF(Sheet1!$H$30:$H$35,"TRUE")=0)</xm:f>
            <x14:dxf>
              <font>
                <strike/>
                <color rgb="FFFF0000"/>
              </font>
            </x14:dxf>
          </x14:cfRule>
          <xm:sqref>C68</xm:sqref>
        </x14:conditionalFormatting>
      </x14:conditionalFormattings>
    </ext>
    <ext xmlns:x14="http://schemas.microsoft.com/office/spreadsheetml/2009/9/main" uri="{CCE6A557-97BC-4b89-ADB6-D9C93CAAB3DF}">
      <x14:dataValidations xmlns:xm="http://schemas.microsoft.com/office/excel/2006/main" count="2">
        <x14:dataValidation type="custom" allowBlank="1" showInputMessage="1" showErrorMessage="1">
          <x14:formula1>
            <xm:f>COUNTIF(Sheet1!H90:H95,"TRUE")=1</xm:f>
          </x14:formula1>
          <xm:sqref>C106</xm:sqref>
        </x14:dataValidation>
        <x14:dataValidation type="custom" allowBlank="1" showInputMessage="1" showErrorMessage="1">
          <x14:formula1>
            <xm:f>COUNTIF(Sheet1!H30:H35,"TRUE")=1</xm:f>
          </x14:formula1>
          <xm:sqref>C68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4"/>
  <sheetViews>
    <sheetView view="pageBreakPreview" zoomScaleNormal="100" zoomScaleSheetLayoutView="100" workbookViewId="0">
      <selection activeCell="A2" sqref="A2"/>
    </sheetView>
  </sheetViews>
  <sheetFormatPr defaultColWidth="9" defaultRowHeight="15" customHeight="1"/>
  <cols>
    <col min="1" max="1" width="4.33203125" style="199" customWidth="1"/>
    <col min="2" max="2" width="22.77734375" style="28" customWidth="1"/>
    <col min="3" max="4" width="10.77734375" style="28" customWidth="1"/>
    <col min="5" max="5" width="4.21875" style="31" customWidth="1"/>
    <col min="6" max="6" width="4.33203125" style="199" customWidth="1"/>
    <col min="7" max="7" width="22.77734375" style="28" customWidth="1"/>
    <col min="8" max="9" width="10.77734375" style="28" customWidth="1"/>
    <col min="10" max="10" width="4.21875" style="31" customWidth="1"/>
    <col min="11" max="11" width="4.6640625" style="27" bestFit="1" customWidth="1"/>
    <col min="12" max="12" width="28.44140625" style="27" customWidth="1"/>
    <col min="13" max="13" width="9" style="27"/>
    <col min="14" max="14" width="9" style="27" customWidth="1"/>
    <col min="15" max="15" width="10.77734375" style="27" customWidth="1"/>
    <col min="16" max="24" width="9" style="27"/>
    <col min="25" max="16384" width="9" style="28"/>
  </cols>
  <sheetData>
    <row r="1" spans="1:33" ht="27" customHeight="1">
      <c r="A1" s="330" t="s">
        <v>275</v>
      </c>
      <c r="B1" s="330"/>
      <c r="C1" s="330"/>
      <c r="D1" s="330"/>
      <c r="E1" s="330"/>
      <c r="F1" s="330"/>
      <c r="G1" s="330"/>
      <c r="H1" s="330"/>
      <c r="I1" s="330"/>
      <c r="J1" s="330"/>
      <c r="K1" s="330" t="s">
        <v>479</v>
      </c>
      <c r="L1" s="330"/>
      <c r="M1" s="330"/>
      <c r="N1" s="330"/>
      <c r="O1" s="330"/>
      <c r="P1" s="330"/>
      <c r="Q1" s="330"/>
      <c r="R1" s="330"/>
      <c r="S1" s="330"/>
      <c r="T1" s="330"/>
      <c r="U1" s="236"/>
      <c r="V1" s="236"/>
      <c r="W1" s="236"/>
    </row>
    <row r="2" spans="1:33" ht="19.8" thickBot="1">
      <c r="A2" s="245"/>
      <c r="C2" s="245"/>
      <c r="D2" s="245"/>
      <c r="E2" s="245"/>
      <c r="F2" s="245"/>
      <c r="G2" s="245"/>
      <c r="H2" s="27" t="s">
        <v>92</v>
      </c>
      <c r="I2" s="245"/>
      <c r="J2" s="245"/>
      <c r="K2" s="291" t="s">
        <v>424</v>
      </c>
      <c r="L2" s="291"/>
      <c r="M2" s="291"/>
      <c r="N2" s="291"/>
      <c r="O2" s="291"/>
      <c r="P2" s="291"/>
      <c r="Q2" s="291"/>
      <c r="R2" s="291"/>
      <c r="S2" s="291"/>
      <c r="T2" s="291"/>
      <c r="U2" s="236"/>
      <c r="V2" s="236"/>
      <c r="W2" s="236"/>
    </row>
    <row r="3" spans="1:33" ht="19.2">
      <c r="A3" s="28"/>
      <c r="D3" s="245"/>
      <c r="E3" s="245"/>
      <c r="F3" s="245"/>
      <c r="G3" s="245"/>
      <c r="H3" s="405" t="s">
        <v>483</v>
      </c>
      <c r="I3" s="405"/>
      <c r="J3" s="245"/>
      <c r="K3" s="61" t="s">
        <v>213</v>
      </c>
      <c r="L3" s="302" t="s">
        <v>312</v>
      </c>
      <c r="M3" s="303"/>
      <c r="N3" s="303"/>
      <c r="O3" s="303"/>
      <c r="P3" s="303"/>
      <c r="Q3" s="303"/>
      <c r="R3" s="303"/>
      <c r="S3" s="303"/>
      <c r="T3" s="386"/>
      <c r="U3" s="34"/>
      <c r="V3" s="34"/>
      <c r="W3" s="34"/>
    </row>
    <row r="4" spans="1:33" ht="19.2">
      <c r="A4" s="28"/>
      <c r="D4" s="245"/>
      <c r="E4" s="245"/>
      <c r="F4" s="245"/>
      <c r="G4" s="245"/>
      <c r="H4" s="406" t="s">
        <v>484</v>
      </c>
      <c r="I4" s="406"/>
      <c r="J4" s="245"/>
      <c r="K4" s="294" t="s">
        <v>214</v>
      </c>
      <c r="L4" s="281" t="s">
        <v>38</v>
      </c>
      <c r="M4" s="378" t="s">
        <v>422</v>
      </c>
      <c r="N4" s="379"/>
      <c r="O4" s="379"/>
      <c r="P4" s="379"/>
      <c r="Q4" s="379"/>
      <c r="R4" s="379"/>
      <c r="S4" s="379"/>
      <c r="T4" s="380"/>
      <c r="U4" s="236"/>
      <c r="V4" s="236"/>
      <c r="W4" s="236"/>
    </row>
    <row r="5" spans="1:33" s="231" customFormat="1" ht="18.149999999999999" customHeight="1">
      <c r="E5" s="31"/>
      <c r="F5" s="29"/>
      <c r="H5" s="32"/>
      <c r="I5" s="27"/>
      <c r="J5" s="31"/>
      <c r="K5" s="296"/>
      <c r="L5" s="267"/>
      <c r="M5" s="297" t="s">
        <v>235</v>
      </c>
      <c r="N5" s="298"/>
      <c r="O5" s="298"/>
      <c r="P5" s="298"/>
      <c r="Q5" s="298"/>
      <c r="R5" s="298"/>
      <c r="S5" s="298"/>
      <c r="T5" s="370"/>
      <c r="U5" s="236"/>
      <c r="V5" s="236"/>
      <c r="W5" s="236"/>
      <c r="X5" s="27"/>
    </row>
    <row r="6" spans="1:33" s="231" customFormat="1" ht="18.149999999999999" customHeight="1">
      <c r="A6" s="246"/>
      <c r="B6" s="34"/>
      <c r="C6" s="34"/>
      <c r="D6" s="331" t="s">
        <v>146</v>
      </c>
      <c r="E6" s="331"/>
      <c r="F6" s="331"/>
      <c r="G6" s="1"/>
      <c r="H6" s="247" t="s">
        <v>105</v>
      </c>
      <c r="I6" s="332"/>
      <c r="J6" s="332"/>
      <c r="K6" s="295"/>
      <c r="L6" s="282"/>
      <c r="M6" s="272" t="s">
        <v>236</v>
      </c>
      <c r="N6" s="273"/>
      <c r="O6" s="273"/>
      <c r="P6" s="273"/>
      <c r="Q6" s="273"/>
      <c r="R6" s="273"/>
      <c r="S6" s="273"/>
      <c r="T6" s="279"/>
      <c r="U6" s="236"/>
      <c r="V6" s="236"/>
      <c r="W6" s="236"/>
      <c r="X6" s="27"/>
    </row>
    <row r="7" spans="1:33" s="231" customFormat="1" ht="18.149999999999999" customHeight="1" thickBot="1">
      <c r="A7" s="29" t="s">
        <v>12</v>
      </c>
      <c r="B7" s="319" t="s">
        <v>5</v>
      </c>
      <c r="C7" s="319"/>
      <c r="D7" s="232"/>
      <c r="E7" s="232"/>
      <c r="F7" s="232"/>
      <c r="G7" s="39"/>
      <c r="H7" s="247"/>
      <c r="I7" s="40"/>
      <c r="J7" s="40"/>
      <c r="K7" s="233" t="s">
        <v>211</v>
      </c>
      <c r="L7" s="256" t="s">
        <v>116</v>
      </c>
      <c r="M7" s="402" t="s">
        <v>485</v>
      </c>
      <c r="N7" s="403"/>
      <c r="O7" s="403"/>
      <c r="P7" s="403"/>
      <c r="Q7" s="403"/>
      <c r="R7" s="403"/>
      <c r="S7" s="403"/>
      <c r="T7" s="404"/>
      <c r="U7" s="236"/>
      <c r="V7" s="236"/>
      <c r="W7" s="236"/>
      <c r="X7" s="27"/>
    </row>
    <row r="8" spans="1:33" s="231" customFormat="1" ht="18.149999999999999" customHeight="1">
      <c r="A8" s="41"/>
      <c r="B8" s="320" t="s">
        <v>7</v>
      </c>
      <c r="C8" s="320"/>
      <c r="D8" s="321"/>
      <c r="E8" s="240" t="s">
        <v>1</v>
      </c>
      <c r="F8" s="43"/>
      <c r="G8" s="320" t="s">
        <v>7</v>
      </c>
      <c r="H8" s="320"/>
      <c r="I8" s="321"/>
      <c r="J8" s="44" t="s">
        <v>1</v>
      </c>
      <c r="K8" s="233" t="s">
        <v>215</v>
      </c>
      <c r="L8" s="256" t="s">
        <v>108</v>
      </c>
      <c r="M8" s="390" t="s">
        <v>237</v>
      </c>
      <c r="N8" s="391"/>
      <c r="O8" s="391"/>
      <c r="P8" s="391"/>
      <c r="Q8" s="391"/>
      <c r="R8" s="391"/>
      <c r="S8" s="391"/>
      <c r="T8" s="392"/>
      <c r="U8" s="236"/>
      <c r="V8" s="236"/>
      <c r="W8" s="236"/>
      <c r="X8" s="27"/>
    </row>
    <row r="9" spans="1:33" s="231" customFormat="1" ht="18.149999999999999" customHeight="1">
      <c r="A9" s="47" t="s">
        <v>10</v>
      </c>
      <c r="B9" s="48" t="s">
        <v>22</v>
      </c>
      <c r="C9" s="326"/>
      <c r="D9" s="327"/>
      <c r="E9" s="244" t="s">
        <v>0</v>
      </c>
      <c r="F9" s="50" t="s">
        <v>4</v>
      </c>
      <c r="G9" s="51" t="s">
        <v>115</v>
      </c>
      <c r="H9" s="52"/>
      <c r="I9" s="53"/>
      <c r="J9" s="54"/>
      <c r="K9" s="233" t="s">
        <v>212</v>
      </c>
      <c r="L9" s="256" t="s">
        <v>313</v>
      </c>
      <c r="M9" s="390" t="s">
        <v>289</v>
      </c>
      <c r="N9" s="391"/>
      <c r="O9" s="391"/>
      <c r="P9" s="391"/>
      <c r="Q9" s="391"/>
      <c r="R9" s="391"/>
      <c r="S9" s="391"/>
      <c r="T9" s="392"/>
      <c r="U9" s="236"/>
      <c r="V9" s="236"/>
      <c r="W9" s="236"/>
      <c r="X9" s="34"/>
      <c r="Y9" s="236"/>
      <c r="Z9" s="236"/>
      <c r="AA9" s="236"/>
      <c r="AB9" s="236"/>
      <c r="AC9" s="236"/>
      <c r="AD9" s="236"/>
      <c r="AE9" s="236"/>
      <c r="AF9" s="236"/>
      <c r="AG9" s="236"/>
    </row>
    <row r="10" spans="1:33" s="231" customFormat="1" ht="18.149999999999999" customHeight="1">
      <c r="A10" s="56" t="s">
        <v>49</v>
      </c>
      <c r="B10" s="57" t="s">
        <v>21</v>
      </c>
      <c r="C10" s="328"/>
      <c r="D10" s="329"/>
      <c r="E10" s="58" t="s">
        <v>0</v>
      </c>
      <c r="F10" s="246"/>
      <c r="G10" s="59" t="s">
        <v>106</v>
      </c>
      <c r="H10" s="315"/>
      <c r="I10" s="316"/>
      <c r="J10" s="60" t="s">
        <v>0</v>
      </c>
      <c r="K10" s="233" t="s">
        <v>216</v>
      </c>
      <c r="L10" s="256" t="s">
        <v>83</v>
      </c>
      <c r="M10" s="390" t="s">
        <v>238</v>
      </c>
      <c r="N10" s="391"/>
      <c r="O10" s="391"/>
      <c r="P10" s="391"/>
      <c r="Q10" s="391"/>
      <c r="R10" s="391"/>
      <c r="S10" s="391"/>
      <c r="T10" s="392"/>
      <c r="U10" s="236"/>
      <c r="V10" s="236"/>
      <c r="W10" s="236"/>
      <c r="X10" s="34"/>
      <c r="Y10" s="236"/>
      <c r="Z10" s="236"/>
      <c r="AA10" s="236"/>
      <c r="AB10" s="236"/>
      <c r="AC10" s="236"/>
      <c r="AD10" s="236"/>
      <c r="AE10" s="236"/>
      <c r="AF10" s="236"/>
      <c r="AG10" s="236"/>
    </row>
    <row r="11" spans="1:33" s="231" customFormat="1" ht="18.149999999999999" customHeight="1">
      <c r="A11" s="63" t="s">
        <v>2</v>
      </c>
      <c r="B11" s="64" t="s">
        <v>8</v>
      </c>
      <c r="C11" s="64"/>
      <c r="D11" s="65"/>
      <c r="E11" s="66"/>
      <c r="F11" s="50" t="s">
        <v>3</v>
      </c>
      <c r="G11" s="64" t="s">
        <v>56</v>
      </c>
      <c r="H11" s="67"/>
      <c r="I11" s="68"/>
      <c r="J11" s="69"/>
      <c r="K11" s="233" t="s">
        <v>217</v>
      </c>
      <c r="L11" s="256" t="s">
        <v>314</v>
      </c>
      <c r="M11" s="390" t="s">
        <v>290</v>
      </c>
      <c r="N11" s="391"/>
      <c r="O11" s="391"/>
      <c r="P11" s="391"/>
      <c r="Q11" s="391"/>
      <c r="R11" s="391"/>
      <c r="S11" s="391"/>
      <c r="T11" s="392"/>
      <c r="U11" s="236"/>
      <c r="V11" s="236"/>
      <c r="W11" s="236"/>
      <c r="X11" s="34"/>
      <c r="Y11" s="236"/>
      <c r="Z11" s="236"/>
      <c r="AA11" s="236"/>
      <c r="AB11" s="236"/>
      <c r="AC11" s="236"/>
      <c r="AD11" s="236"/>
      <c r="AE11" s="236"/>
      <c r="AF11" s="236"/>
      <c r="AG11" s="236"/>
    </row>
    <row r="12" spans="1:33" s="231" customFormat="1" ht="18.149999999999999" customHeight="1">
      <c r="A12" s="70"/>
      <c r="B12" s="57" t="s">
        <v>23</v>
      </c>
      <c r="C12" s="315"/>
      <c r="D12" s="316"/>
      <c r="E12" s="71" t="s">
        <v>0</v>
      </c>
      <c r="F12" s="246"/>
      <c r="G12" s="59" t="s">
        <v>86</v>
      </c>
      <c r="H12" s="328"/>
      <c r="I12" s="329"/>
      <c r="J12" s="72" t="s">
        <v>0</v>
      </c>
      <c r="K12" s="294" t="s">
        <v>15</v>
      </c>
      <c r="L12" s="281" t="s">
        <v>218</v>
      </c>
      <c r="M12" s="393" t="s">
        <v>423</v>
      </c>
      <c r="N12" s="394"/>
      <c r="O12" s="394"/>
      <c r="P12" s="394"/>
      <c r="Q12" s="394"/>
      <c r="R12" s="394"/>
      <c r="S12" s="394"/>
      <c r="T12" s="395"/>
      <c r="U12" s="236"/>
      <c r="V12" s="236"/>
      <c r="W12" s="236"/>
      <c r="X12" s="34"/>
      <c r="Y12" s="236"/>
      <c r="Z12" s="236"/>
      <c r="AA12" s="236"/>
      <c r="AB12" s="236"/>
      <c r="AC12" s="236"/>
      <c r="AD12" s="236"/>
      <c r="AE12" s="236"/>
      <c r="AF12" s="236"/>
      <c r="AG12" s="236"/>
    </row>
    <row r="13" spans="1:33" s="231" customFormat="1" ht="18.149999999999999" customHeight="1">
      <c r="A13" s="70"/>
      <c r="B13" s="57" t="s">
        <v>27</v>
      </c>
      <c r="C13" s="315"/>
      <c r="D13" s="316"/>
      <c r="E13" s="71" t="s">
        <v>0</v>
      </c>
      <c r="F13" s="246"/>
      <c r="G13" s="59" t="s">
        <v>87</v>
      </c>
      <c r="H13" s="328"/>
      <c r="I13" s="329"/>
      <c r="J13" s="72" t="s">
        <v>0</v>
      </c>
      <c r="K13" s="296"/>
      <c r="L13" s="267"/>
      <c r="M13" s="396" t="s">
        <v>240</v>
      </c>
      <c r="N13" s="397"/>
      <c r="O13" s="397"/>
      <c r="P13" s="397"/>
      <c r="Q13" s="397"/>
      <c r="R13" s="397"/>
      <c r="S13" s="397"/>
      <c r="T13" s="398"/>
      <c r="U13" s="236"/>
      <c r="V13" s="236"/>
      <c r="W13" s="236"/>
      <c r="X13" s="34"/>
      <c r="Y13" s="236"/>
      <c r="Z13" s="236"/>
      <c r="AA13" s="236"/>
      <c r="AB13" s="236"/>
      <c r="AC13" s="236"/>
      <c r="AD13" s="236"/>
      <c r="AE13" s="236"/>
      <c r="AF13" s="236"/>
      <c r="AG13" s="236"/>
    </row>
    <row r="14" spans="1:33" s="231" customFormat="1" ht="18.149999999999999" customHeight="1" thickBot="1">
      <c r="A14" s="75"/>
      <c r="B14" s="232" t="s">
        <v>24</v>
      </c>
      <c r="C14" s="333"/>
      <c r="D14" s="334"/>
      <c r="E14" s="76" t="s">
        <v>0</v>
      </c>
      <c r="F14" s="239"/>
      <c r="G14" s="78" t="s">
        <v>88</v>
      </c>
      <c r="H14" s="335"/>
      <c r="I14" s="336"/>
      <c r="J14" s="79" t="s">
        <v>0</v>
      </c>
      <c r="K14" s="296"/>
      <c r="L14" s="267"/>
      <c r="M14" s="399" t="s">
        <v>241</v>
      </c>
      <c r="N14" s="400"/>
      <c r="O14" s="400"/>
      <c r="P14" s="400"/>
      <c r="Q14" s="400"/>
      <c r="R14" s="400"/>
      <c r="S14" s="400"/>
      <c r="T14" s="401"/>
      <c r="U14" s="236"/>
      <c r="V14" s="236"/>
      <c r="W14" s="236"/>
      <c r="X14" s="34"/>
      <c r="Y14" s="236"/>
      <c r="Z14" s="236"/>
      <c r="AA14" s="236"/>
      <c r="AB14" s="236"/>
      <c r="AC14" s="236"/>
      <c r="AD14" s="236"/>
      <c r="AE14" s="236"/>
      <c r="AF14" s="236"/>
      <c r="AG14" s="236"/>
    </row>
    <row r="15" spans="1:33" s="231" customFormat="1" ht="18.149999999999999" customHeight="1">
      <c r="A15" s="246"/>
      <c r="B15" s="34"/>
      <c r="C15" s="34"/>
      <c r="D15" s="34"/>
      <c r="E15" s="237"/>
      <c r="F15" s="246"/>
      <c r="G15" s="40"/>
      <c r="H15" s="81"/>
      <c r="I15" s="81"/>
      <c r="J15" s="237"/>
      <c r="K15" s="296"/>
      <c r="L15" s="267"/>
      <c r="M15" s="393" t="s">
        <v>425</v>
      </c>
      <c r="N15" s="394"/>
      <c r="O15" s="394"/>
      <c r="P15" s="394"/>
      <c r="Q15" s="394"/>
      <c r="R15" s="394"/>
      <c r="S15" s="394"/>
      <c r="T15" s="395"/>
      <c r="U15" s="236"/>
      <c r="V15" s="236"/>
      <c r="W15" s="236"/>
      <c r="X15" s="34"/>
      <c r="Y15" s="236"/>
      <c r="Z15" s="236"/>
      <c r="AA15" s="236"/>
      <c r="AB15" s="236"/>
      <c r="AC15" s="236"/>
      <c r="AD15" s="236"/>
      <c r="AE15" s="236"/>
      <c r="AF15" s="236"/>
      <c r="AG15" s="236"/>
    </row>
    <row r="16" spans="1:33" s="231" customFormat="1" ht="18.149999999999999" customHeight="1" thickBot="1">
      <c r="A16" s="29" t="s">
        <v>13</v>
      </c>
      <c r="B16" s="319" t="s">
        <v>18</v>
      </c>
      <c r="C16" s="319"/>
      <c r="D16" s="34"/>
      <c r="E16" s="31"/>
      <c r="F16" s="246"/>
      <c r="G16" s="34"/>
      <c r="H16" s="34"/>
      <c r="I16" s="34"/>
      <c r="J16" s="31"/>
      <c r="K16" s="296"/>
      <c r="L16" s="267"/>
      <c r="M16" s="399" t="s">
        <v>243</v>
      </c>
      <c r="N16" s="400"/>
      <c r="O16" s="400"/>
      <c r="P16" s="400"/>
      <c r="Q16" s="400"/>
      <c r="R16" s="400"/>
      <c r="S16" s="400"/>
      <c r="T16" s="401"/>
      <c r="U16" s="236"/>
      <c r="V16" s="236"/>
      <c r="W16" s="236"/>
      <c r="X16" s="34"/>
      <c r="Y16" s="236"/>
      <c r="Z16" s="236"/>
      <c r="AA16" s="236"/>
      <c r="AB16" s="236"/>
      <c r="AC16" s="236"/>
      <c r="AD16" s="236"/>
      <c r="AE16" s="236"/>
      <c r="AF16" s="236"/>
      <c r="AG16" s="236"/>
    </row>
    <row r="17" spans="1:33" s="231" customFormat="1" ht="18.149999999999999" customHeight="1">
      <c r="A17" s="41"/>
      <c r="B17" s="320" t="s">
        <v>7</v>
      </c>
      <c r="C17" s="320"/>
      <c r="D17" s="321"/>
      <c r="E17" s="241" t="s">
        <v>1</v>
      </c>
      <c r="F17" s="83"/>
      <c r="G17" s="320" t="s">
        <v>7</v>
      </c>
      <c r="H17" s="320"/>
      <c r="I17" s="321"/>
      <c r="J17" s="44" t="s">
        <v>1</v>
      </c>
      <c r="K17" s="296"/>
      <c r="L17" s="267"/>
      <c r="M17" s="393" t="s">
        <v>426</v>
      </c>
      <c r="N17" s="394"/>
      <c r="O17" s="394"/>
      <c r="P17" s="394"/>
      <c r="Q17" s="394"/>
      <c r="R17" s="394"/>
      <c r="S17" s="394"/>
      <c r="T17" s="395"/>
      <c r="U17" s="236"/>
      <c r="V17" s="236"/>
      <c r="W17" s="236"/>
      <c r="X17" s="34"/>
      <c r="Y17" s="236"/>
      <c r="Z17" s="236"/>
      <c r="AA17" s="236"/>
      <c r="AB17" s="236"/>
      <c r="AC17" s="236"/>
      <c r="AD17" s="236"/>
      <c r="AE17" s="236"/>
      <c r="AF17" s="236"/>
      <c r="AG17" s="236"/>
    </row>
    <row r="18" spans="1:33" s="231" customFormat="1" ht="18.149999999999999" customHeight="1">
      <c r="A18" s="47" t="s">
        <v>10</v>
      </c>
      <c r="B18" s="59" t="s">
        <v>25</v>
      </c>
      <c r="C18" s="322"/>
      <c r="D18" s="323"/>
      <c r="E18" s="58" t="s">
        <v>0</v>
      </c>
      <c r="F18" s="84" t="s">
        <v>4</v>
      </c>
      <c r="G18" s="85" t="s">
        <v>28</v>
      </c>
      <c r="H18" s="324"/>
      <c r="I18" s="325"/>
      <c r="J18" s="86" t="s">
        <v>0</v>
      </c>
      <c r="K18" s="295"/>
      <c r="L18" s="282"/>
      <c r="M18" s="399" t="s">
        <v>245</v>
      </c>
      <c r="N18" s="400"/>
      <c r="O18" s="400"/>
      <c r="P18" s="400"/>
      <c r="Q18" s="400"/>
      <c r="R18" s="400"/>
      <c r="S18" s="400"/>
      <c r="T18" s="401"/>
      <c r="U18" s="236"/>
      <c r="V18" s="236"/>
      <c r="W18" s="236"/>
      <c r="X18" s="34"/>
      <c r="Y18" s="236"/>
      <c r="Z18" s="236"/>
      <c r="AA18" s="236"/>
      <c r="AB18" s="236"/>
      <c r="AC18" s="236"/>
      <c r="AD18" s="236"/>
      <c r="AE18" s="236"/>
      <c r="AF18" s="236"/>
      <c r="AG18" s="236"/>
    </row>
    <row r="19" spans="1:33" s="231" customFormat="1" ht="18.149999999999999" customHeight="1">
      <c r="A19" s="56" t="s">
        <v>49</v>
      </c>
      <c r="B19" s="59" t="s">
        <v>26</v>
      </c>
      <c r="C19" s="315"/>
      <c r="D19" s="316"/>
      <c r="E19" s="58" t="s">
        <v>0</v>
      </c>
      <c r="F19" s="87"/>
      <c r="G19" s="57" t="s">
        <v>119</v>
      </c>
      <c r="H19" s="315"/>
      <c r="I19" s="316"/>
      <c r="J19" s="72" t="s">
        <v>0</v>
      </c>
      <c r="K19" s="294" t="s">
        <v>16</v>
      </c>
      <c r="L19" s="281" t="s">
        <v>109</v>
      </c>
      <c r="M19" s="270" t="s">
        <v>428</v>
      </c>
      <c r="N19" s="271"/>
      <c r="O19" s="271"/>
      <c r="P19" s="271"/>
      <c r="Q19" s="271"/>
      <c r="R19" s="271"/>
      <c r="S19" s="271"/>
      <c r="T19" s="280"/>
      <c r="U19" s="236"/>
      <c r="V19" s="236"/>
      <c r="W19" s="236"/>
      <c r="X19" s="34"/>
      <c r="Y19" s="236"/>
      <c r="Z19" s="236"/>
      <c r="AA19" s="236"/>
      <c r="AB19" s="236"/>
      <c r="AC19" s="236"/>
      <c r="AD19" s="236"/>
      <c r="AE19" s="236"/>
      <c r="AF19" s="236"/>
      <c r="AG19" s="236"/>
    </row>
    <row r="20" spans="1:33" s="231" customFormat="1" ht="18.149999999999999" customHeight="1" thickBot="1">
      <c r="A20" s="88" t="s">
        <v>2</v>
      </c>
      <c r="B20" s="89" t="s">
        <v>131</v>
      </c>
      <c r="C20" s="317"/>
      <c r="D20" s="318"/>
      <c r="E20" s="90" t="s">
        <v>0</v>
      </c>
      <c r="F20" s="239"/>
      <c r="G20" s="232"/>
      <c r="H20" s="91"/>
      <c r="I20" s="92"/>
      <c r="J20" s="93"/>
      <c r="K20" s="295"/>
      <c r="L20" s="282"/>
      <c r="M20" s="297" t="s">
        <v>429</v>
      </c>
      <c r="N20" s="298"/>
      <c r="O20" s="298"/>
      <c r="P20" s="298"/>
      <c r="Q20" s="298"/>
      <c r="R20" s="298"/>
      <c r="S20" s="298"/>
      <c r="T20" s="370"/>
      <c r="U20" s="236"/>
      <c r="V20" s="236"/>
      <c r="W20" s="236"/>
      <c r="X20" s="34"/>
      <c r="Y20" s="236"/>
      <c r="Z20" s="236"/>
      <c r="AA20" s="236"/>
      <c r="AB20" s="236"/>
      <c r="AC20" s="236"/>
      <c r="AD20" s="236"/>
      <c r="AE20" s="236"/>
      <c r="AF20" s="236"/>
      <c r="AG20" s="236"/>
    </row>
    <row r="21" spans="1:33" s="231" customFormat="1" ht="18.149999999999999" customHeight="1">
      <c r="A21" s="246"/>
      <c r="B21" s="94"/>
      <c r="C21" s="95"/>
      <c r="D21" s="95"/>
      <c r="E21" s="237"/>
      <c r="F21" s="246"/>
      <c r="G21" s="34"/>
      <c r="H21" s="34"/>
      <c r="I21" s="34"/>
      <c r="J21" s="237"/>
      <c r="K21" s="294" t="s">
        <v>20</v>
      </c>
      <c r="L21" s="281" t="s">
        <v>37</v>
      </c>
      <c r="M21" s="378" t="s">
        <v>482</v>
      </c>
      <c r="N21" s="379"/>
      <c r="O21" s="379"/>
      <c r="P21" s="379"/>
      <c r="Q21" s="379"/>
      <c r="R21" s="379"/>
      <c r="S21" s="379"/>
      <c r="T21" s="380"/>
      <c r="U21" s="34"/>
      <c r="V21" s="34"/>
      <c r="W21" s="34"/>
      <c r="X21" s="34"/>
      <c r="Y21" s="236"/>
      <c r="Z21" s="236"/>
      <c r="AA21" s="236"/>
      <c r="AB21" s="236"/>
      <c r="AC21" s="236"/>
      <c r="AD21" s="236"/>
      <c r="AE21" s="236"/>
      <c r="AF21" s="236"/>
      <c r="AG21" s="236"/>
    </row>
    <row r="22" spans="1:33" s="231" customFormat="1" ht="18.149999999999999" customHeight="1" thickBot="1">
      <c r="A22" s="246" t="s">
        <v>14</v>
      </c>
      <c r="B22" s="319" t="s">
        <v>17</v>
      </c>
      <c r="C22" s="319"/>
      <c r="E22" s="31"/>
      <c r="F22" s="29"/>
      <c r="J22" s="31"/>
      <c r="K22" s="295"/>
      <c r="L22" s="282"/>
      <c r="M22" s="297" t="s">
        <v>247</v>
      </c>
      <c r="N22" s="298"/>
      <c r="O22" s="298"/>
      <c r="P22" s="298"/>
      <c r="Q22" s="298"/>
      <c r="R22" s="298"/>
      <c r="S22" s="298"/>
      <c r="T22" s="370"/>
      <c r="U22" s="236"/>
      <c r="V22" s="236"/>
      <c r="W22" s="236"/>
      <c r="X22" s="34"/>
      <c r="Y22" s="236"/>
      <c r="Z22" s="236"/>
      <c r="AA22" s="236"/>
      <c r="AB22" s="236"/>
      <c r="AC22" s="236"/>
      <c r="AD22" s="236"/>
      <c r="AE22" s="236"/>
      <c r="AF22" s="236"/>
      <c r="AG22" s="236"/>
    </row>
    <row r="23" spans="1:33" s="231" customFormat="1" ht="18.149999999999999" customHeight="1">
      <c r="A23" s="41"/>
      <c r="B23" s="320" t="s">
        <v>7</v>
      </c>
      <c r="C23" s="320"/>
      <c r="D23" s="321"/>
      <c r="E23" s="241" t="s">
        <v>1</v>
      </c>
      <c r="F23" s="83"/>
      <c r="G23" s="320" t="s">
        <v>7</v>
      </c>
      <c r="H23" s="320"/>
      <c r="I23" s="321"/>
      <c r="J23" s="44" t="s">
        <v>1</v>
      </c>
      <c r="K23" s="294" t="s">
        <v>219</v>
      </c>
      <c r="L23" s="281" t="s">
        <v>110</v>
      </c>
      <c r="M23" s="379" t="s">
        <v>430</v>
      </c>
      <c r="N23" s="379"/>
      <c r="O23" s="379"/>
      <c r="P23" s="379"/>
      <c r="Q23" s="379"/>
      <c r="R23" s="379"/>
      <c r="S23" s="379"/>
      <c r="T23" s="380"/>
      <c r="U23" s="34"/>
      <c r="V23" s="34"/>
      <c r="W23" s="34"/>
      <c r="X23" s="34"/>
      <c r="Y23" s="236"/>
      <c r="Z23" s="236"/>
      <c r="AA23" s="236"/>
      <c r="AB23" s="236"/>
      <c r="AC23" s="236"/>
      <c r="AD23" s="236"/>
      <c r="AE23" s="236"/>
      <c r="AF23" s="236"/>
      <c r="AG23" s="236"/>
    </row>
    <row r="24" spans="1:33" s="231" customFormat="1" ht="18.149999999999999" customHeight="1">
      <c r="A24" s="47" t="s">
        <v>10</v>
      </c>
      <c r="B24" s="96" t="s">
        <v>38</v>
      </c>
      <c r="C24" s="322"/>
      <c r="D24" s="323"/>
      <c r="E24" s="244" t="s">
        <v>0</v>
      </c>
      <c r="F24" s="231" t="s">
        <v>36</v>
      </c>
      <c r="G24" s="231" t="s">
        <v>111</v>
      </c>
      <c r="H24" s="5"/>
      <c r="I24" s="231" t="s">
        <v>196</v>
      </c>
      <c r="J24" s="98" t="s">
        <v>0</v>
      </c>
      <c r="K24" s="296"/>
      <c r="L24" s="267"/>
      <c r="M24" s="298" t="s">
        <v>248</v>
      </c>
      <c r="N24" s="298"/>
      <c r="O24" s="298"/>
      <c r="P24" s="298"/>
      <c r="Q24" s="298"/>
      <c r="R24" s="298"/>
      <c r="S24" s="298"/>
      <c r="T24" s="370"/>
      <c r="U24" s="236"/>
      <c r="V24" s="236"/>
      <c r="W24" s="236"/>
      <c r="X24" s="34"/>
      <c r="Y24" s="236"/>
      <c r="Z24" s="236"/>
      <c r="AA24" s="236"/>
      <c r="AB24" s="236"/>
      <c r="AC24" s="236"/>
      <c r="AD24" s="236"/>
      <c r="AE24" s="236"/>
      <c r="AF24" s="236"/>
      <c r="AG24" s="236"/>
    </row>
    <row r="25" spans="1:33" s="231" customFormat="1" ht="18.149999999999999" customHeight="1">
      <c r="A25" s="56" t="s">
        <v>49</v>
      </c>
      <c r="B25" s="48" t="s">
        <v>116</v>
      </c>
      <c r="C25" s="315"/>
      <c r="D25" s="316"/>
      <c r="E25" s="99" t="s">
        <v>0</v>
      </c>
      <c r="F25" s="100" t="s">
        <v>204</v>
      </c>
      <c r="G25" s="59" t="s">
        <v>417</v>
      </c>
      <c r="H25" s="5"/>
      <c r="I25" s="101" t="s">
        <v>33</v>
      </c>
      <c r="J25" s="98" t="s">
        <v>0</v>
      </c>
      <c r="K25" s="296"/>
      <c r="L25" s="267"/>
      <c r="M25" s="298" t="s">
        <v>431</v>
      </c>
      <c r="N25" s="298"/>
      <c r="O25" s="298"/>
      <c r="P25" s="298"/>
      <c r="Q25" s="298"/>
      <c r="R25" s="298"/>
      <c r="S25" s="298"/>
      <c r="T25" s="370"/>
      <c r="U25" s="34"/>
      <c r="V25" s="34"/>
      <c r="W25" s="34"/>
      <c r="X25" s="34"/>
      <c r="Y25" s="236"/>
      <c r="Z25" s="236"/>
      <c r="AA25" s="236"/>
      <c r="AB25" s="236"/>
      <c r="AC25" s="236"/>
      <c r="AD25" s="236"/>
      <c r="AE25" s="236"/>
      <c r="AF25" s="236"/>
      <c r="AG25" s="236"/>
    </row>
    <row r="26" spans="1:33" s="231" customFormat="1" ht="18.149999999999999" customHeight="1">
      <c r="A26" s="56" t="s">
        <v>2</v>
      </c>
      <c r="B26" s="59" t="s">
        <v>108</v>
      </c>
      <c r="C26" s="315"/>
      <c r="D26" s="316"/>
      <c r="E26" s="99" t="s">
        <v>0</v>
      </c>
      <c r="F26" s="100" t="s">
        <v>205</v>
      </c>
      <c r="G26" s="59" t="s">
        <v>418</v>
      </c>
      <c r="H26" s="9"/>
      <c r="I26" s="103" t="s">
        <v>33</v>
      </c>
      <c r="J26" s="98" t="s">
        <v>0</v>
      </c>
      <c r="K26" s="296"/>
      <c r="L26" s="267"/>
      <c r="M26" s="371" t="s">
        <v>432</v>
      </c>
      <c r="N26" s="371"/>
      <c r="O26" s="371"/>
      <c r="P26" s="371"/>
      <c r="Q26" s="371"/>
      <c r="R26" s="371"/>
      <c r="S26" s="371"/>
      <c r="T26" s="307"/>
      <c r="U26" s="236"/>
      <c r="V26" s="236"/>
      <c r="W26" s="236"/>
      <c r="X26" s="34"/>
      <c r="Y26" s="236"/>
      <c r="Z26" s="236"/>
      <c r="AA26" s="236"/>
      <c r="AB26" s="236"/>
      <c r="AC26" s="236"/>
      <c r="AD26" s="236"/>
      <c r="AE26" s="236"/>
      <c r="AF26" s="236"/>
      <c r="AG26" s="236"/>
    </row>
    <row r="27" spans="1:33" s="231" customFormat="1" ht="18.149999999999999" customHeight="1">
      <c r="A27" s="63" t="s">
        <v>4</v>
      </c>
      <c r="B27" s="64" t="s">
        <v>82</v>
      </c>
      <c r="C27" s="3"/>
      <c r="D27" s="65" t="s">
        <v>31</v>
      </c>
      <c r="E27" s="99" t="s">
        <v>0</v>
      </c>
      <c r="F27" s="100" t="s">
        <v>121</v>
      </c>
      <c r="G27" s="59" t="s">
        <v>107</v>
      </c>
      <c r="H27" s="238"/>
      <c r="I27" s="101" t="s">
        <v>35</v>
      </c>
      <c r="J27" s="98" t="s">
        <v>0</v>
      </c>
      <c r="K27" s="296"/>
      <c r="L27" s="267"/>
      <c r="M27" s="298" t="s">
        <v>433</v>
      </c>
      <c r="N27" s="298"/>
      <c r="O27" s="298"/>
      <c r="P27" s="298"/>
      <c r="Q27" s="298"/>
      <c r="R27" s="298"/>
      <c r="S27" s="298"/>
      <c r="T27" s="370"/>
      <c r="U27" s="236"/>
      <c r="V27" s="236"/>
      <c r="W27" s="236"/>
      <c r="X27" s="34"/>
      <c r="Y27" s="236"/>
      <c r="Z27" s="236"/>
      <c r="AA27" s="236"/>
      <c r="AB27" s="236"/>
      <c r="AC27" s="236"/>
      <c r="AD27" s="236"/>
      <c r="AE27" s="236"/>
      <c r="AF27" s="236"/>
      <c r="AG27" s="236"/>
    </row>
    <row r="28" spans="1:33" s="231" customFormat="1" ht="18.149999999999999" customHeight="1">
      <c r="A28" s="56" t="s">
        <v>3</v>
      </c>
      <c r="B28" s="59" t="s">
        <v>83</v>
      </c>
      <c r="C28" s="315"/>
      <c r="D28" s="316"/>
      <c r="E28" s="99" t="s">
        <v>0</v>
      </c>
      <c r="F28" s="100" t="s">
        <v>206</v>
      </c>
      <c r="G28" s="106" t="s">
        <v>112</v>
      </c>
      <c r="H28" s="238"/>
      <c r="I28" s="101" t="s">
        <v>114</v>
      </c>
      <c r="J28" s="98" t="s">
        <v>0</v>
      </c>
      <c r="K28" s="295"/>
      <c r="L28" s="282"/>
      <c r="M28" s="375" t="s">
        <v>434</v>
      </c>
      <c r="N28" s="375"/>
      <c r="O28" s="375"/>
      <c r="P28" s="375"/>
      <c r="Q28" s="375"/>
      <c r="R28" s="375"/>
      <c r="S28" s="375"/>
      <c r="T28" s="376"/>
      <c r="U28" s="236"/>
      <c r="V28" s="236"/>
      <c r="W28" s="236"/>
      <c r="X28" s="34"/>
      <c r="Y28" s="236"/>
      <c r="Z28" s="236"/>
      <c r="AA28" s="236"/>
      <c r="AB28" s="236"/>
      <c r="AC28" s="236"/>
      <c r="AD28" s="236"/>
      <c r="AE28" s="236"/>
      <c r="AF28" s="236"/>
      <c r="AG28" s="236"/>
    </row>
    <row r="29" spans="1:33" s="231" customFormat="1" ht="18.149999999999999" customHeight="1">
      <c r="A29" s="70" t="s">
        <v>11</v>
      </c>
      <c r="B29" s="40" t="s">
        <v>84</v>
      </c>
      <c r="C29" s="315"/>
      <c r="D29" s="316"/>
      <c r="E29" s="99" t="s">
        <v>0</v>
      </c>
      <c r="F29" s="100" t="s">
        <v>207</v>
      </c>
      <c r="G29" s="59" t="s">
        <v>89</v>
      </c>
      <c r="H29" s="8"/>
      <c r="I29" s="101" t="s">
        <v>34</v>
      </c>
      <c r="J29" s="98" t="s">
        <v>0</v>
      </c>
      <c r="K29" s="233" t="s">
        <v>59</v>
      </c>
      <c r="L29" s="281" t="s">
        <v>220</v>
      </c>
      <c r="M29" s="270" t="s">
        <v>445</v>
      </c>
      <c r="N29" s="271"/>
      <c r="O29" s="271"/>
      <c r="P29" s="271"/>
      <c r="Q29" s="271"/>
      <c r="R29" s="271"/>
      <c r="S29" s="271"/>
      <c r="T29" s="280"/>
      <c r="U29" s="236"/>
      <c r="V29" s="236"/>
      <c r="W29" s="236"/>
      <c r="X29" s="34"/>
      <c r="Y29" s="236"/>
      <c r="Z29" s="236"/>
      <c r="AA29" s="236"/>
      <c r="AB29" s="236"/>
      <c r="AC29" s="236"/>
      <c r="AD29" s="236"/>
      <c r="AE29" s="236"/>
      <c r="AF29" s="236"/>
      <c r="AG29" s="236"/>
    </row>
    <row r="30" spans="1:33" s="231" customFormat="1" ht="18.149999999999999" customHeight="1">
      <c r="A30" s="56" t="s">
        <v>122</v>
      </c>
      <c r="B30" s="57" t="s">
        <v>55</v>
      </c>
      <c r="C30" s="315"/>
      <c r="D30" s="316"/>
      <c r="E30" s="99" t="s">
        <v>0</v>
      </c>
      <c r="F30" s="108" t="s">
        <v>208</v>
      </c>
      <c r="G30" s="59" t="s">
        <v>134</v>
      </c>
      <c r="H30" s="315"/>
      <c r="I30" s="316"/>
      <c r="J30" s="98" t="s">
        <v>0</v>
      </c>
      <c r="K30" s="234" t="s">
        <v>197</v>
      </c>
      <c r="L30" s="282"/>
      <c r="M30" s="374" t="s">
        <v>277</v>
      </c>
      <c r="N30" s="375"/>
      <c r="O30" s="375"/>
      <c r="P30" s="375"/>
      <c r="Q30" s="375"/>
      <c r="R30" s="375"/>
      <c r="S30" s="375"/>
      <c r="T30" s="376"/>
      <c r="U30" s="236"/>
      <c r="V30" s="236"/>
      <c r="W30" s="236"/>
      <c r="X30" s="34"/>
      <c r="Y30" s="236"/>
      <c r="Z30" s="236"/>
      <c r="AA30" s="236"/>
      <c r="AB30" s="236"/>
      <c r="AC30" s="236"/>
      <c r="AD30" s="236"/>
      <c r="AE30" s="236"/>
      <c r="AF30" s="236"/>
      <c r="AG30" s="236"/>
    </row>
    <row r="31" spans="1:33" s="231" customFormat="1" ht="18.149999999999999" customHeight="1">
      <c r="A31" s="47" t="s">
        <v>57</v>
      </c>
      <c r="B31" s="96" t="s">
        <v>109</v>
      </c>
      <c r="C31" s="337" t="str">
        <f>IF(C30="X","自動重量選別機","")</f>
        <v/>
      </c>
      <c r="D31" s="338"/>
      <c r="E31" s="99" t="s">
        <v>0</v>
      </c>
      <c r="F31" s="108" t="s">
        <v>293</v>
      </c>
      <c r="G31" s="59" t="s">
        <v>117</v>
      </c>
      <c r="H31" s="315"/>
      <c r="I31" s="316"/>
      <c r="J31" s="98" t="s">
        <v>0</v>
      </c>
      <c r="K31" s="233" t="s">
        <v>221</v>
      </c>
      <c r="L31" s="281" t="s">
        <v>222</v>
      </c>
      <c r="M31" s="270" t="s">
        <v>446</v>
      </c>
      <c r="N31" s="271"/>
      <c r="O31" s="271"/>
      <c r="P31" s="271"/>
      <c r="Q31" s="271"/>
      <c r="R31" s="271"/>
      <c r="S31" s="271"/>
      <c r="T31" s="280"/>
      <c r="U31" s="236"/>
      <c r="V31" s="236"/>
      <c r="W31" s="236"/>
      <c r="X31" s="34"/>
      <c r="Y31" s="236"/>
      <c r="Z31" s="236"/>
      <c r="AA31" s="236"/>
      <c r="AB31" s="236"/>
      <c r="AC31" s="236"/>
      <c r="AD31" s="236"/>
      <c r="AE31" s="236"/>
      <c r="AF31" s="236"/>
      <c r="AG31" s="236"/>
    </row>
    <row r="32" spans="1:33" s="231" customFormat="1" ht="18.149999999999999" customHeight="1">
      <c r="A32" s="70" t="s">
        <v>58</v>
      </c>
      <c r="B32" s="48" t="s">
        <v>37</v>
      </c>
      <c r="C32" s="4"/>
      <c r="D32" s="10"/>
      <c r="E32" s="99" t="s">
        <v>0</v>
      </c>
      <c r="F32" s="246" t="s">
        <v>294</v>
      </c>
      <c r="G32" s="106" t="s">
        <v>39</v>
      </c>
      <c r="H32" s="315"/>
      <c r="I32" s="316"/>
      <c r="J32" s="98" t="s">
        <v>0</v>
      </c>
      <c r="K32" s="234" t="s">
        <v>198</v>
      </c>
      <c r="L32" s="282"/>
      <c r="M32" s="272" t="s">
        <v>278</v>
      </c>
      <c r="N32" s="273"/>
      <c r="O32" s="273"/>
      <c r="P32" s="273"/>
      <c r="Q32" s="273"/>
      <c r="R32" s="273"/>
      <c r="S32" s="273"/>
      <c r="T32" s="279"/>
      <c r="U32" s="236"/>
      <c r="V32" s="236"/>
      <c r="W32" s="236"/>
      <c r="X32" s="34"/>
      <c r="Y32" s="236"/>
      <c r="Z32" s="236"/>
      <c r="AA32" s="236"/>
      <c r="AB32" s="236"/>
      <c r="AC32" s="236"/>
      <c r="AD32" s="236"/>
      <c r="AE32" s="236"/>
      <c r="AF32" s="236"/>
      <c r="AG32" s="236"/>
    </row>
    <row r="33" spans="1:33" s="231" customFormat="1" ht="18.149999999999999" customHeight="1">
      <c r="A33" s="56" t="s">
        <v>136</v>
      </c>
      <c r="B33" s="48" t="s">
        <v>110</v>
      </c>
      <c r="C33" s="339"/>
      <c r="D33" s="340"/>
      <c r="E33" s="99" t="s">
        <v>0</v>
      </c>
      <c r="F33" s="111" t="s">
        <v>200</v>
      </c>
      <c r="G33" s="112" t="s">
        <v>40</v>
      </c>
      <c r="H33" s="315"/>
      <c r="I33" s="316"/>
      <c r="J33" s="98" t="s">
        <v>0</v>
      </c>
      <c r="K33" s="233" t="s">
        <v>223</v>
      </c>
      <c r="L33" s="281" t="s">
        <v>315</v>
      </c>
      <c r="M33" s="270" t="s">
        <v>447</v>
      </c>
      <c r="N33" s="271"/>
      <c r="O33" s="271"/>
      <c r="P33" s="271"/>
      <c r="Q33" s="271"/>
      <c r="R33" s="271"/>
      <c r="S33" s="271"/>
      <c r="T33" s="280"/>
      <c r="U33" s="236"/>
      <c r="V33" s="236"/>
      <c r="W33" s="236"/>
      <c r="X33" s="34"/>
      <c r="Y33" s="236"/>
      <c r="Z33" s="236"/>
      <c r="AA33" s="236"/>
      <c r="AB33" s="236"/>
      <c r="AC33" s="236"/>
      <c r="AD33" s="236"/>
      <c r="AE33" s="236"/>
      <c r="AF33" s="236"/>
      <c r="AG33" s="236"/>
    </row>
    <row r="34" spans="1:33" s="231" customFormat="1" ht="18.149999999999999" customHeight="1">
      <c r="A34" s="47" t="s">
        <v>59</v>
      </c>
      <c r="B34" s="113" t="s">
        <v>438</v>
      </c>
      <c r="C34" s="20"/>
      <c r="D34" s="115" t="s">
        <v>32</v>
      </c>
      <c r="E34" s="99" t="s">
        <v>0</v>
      </c>
      <c r="F34" s="111" t="s">
        <v>209</v>
      </c>
      <c r="G34" s="57" t="s">
        <v>113</v>
      </c>
      <c r="H34" s="315"/>
      <c r="I34" s="316"/>
      <c r="J34" s="98" t="s">
        <v>0</v>
      </c>
      <c r="K34" s="233" t="s">
        <v>60</v>
      </c>
      <c r="L34" s="282"/>
      <c r="M34" s="374" t="s">
        <v>279</v>
      </c>
      <c r="N34" s="375"/>
      <c r="O34" s="375"/>
      <c r="P34" s="375"/>
      <c r="Q34" s="375"/>
      <c r="R34" s="375"/>
      <c r="S34" s="375"/>
      <c r="T34" s="376"/>
      <c r="U34" s="236"/>
      <c r="V34" s="236"/>
      <c r="W34" s="236"/>
      <c r="X34" s="34"/>
      <c r="Y34" s="236"/>
      <c r="Z34" s="236"/>
      <c r="AA34" s="236"/>
      <c r="AB34" s="236"/>
      <c r="AC34" s="236"/>
      <c r="AD34" s="236"/>
      <c r="AE34" s="236"/>
      <c r="AF34" s="236"/>
      <c r="AG34" s="236"/>
    </row>
    <row r="35" spans="1:33" s="231" customFormat="1" ht="18.149999999999999" customHeight="1">
      <c r="A35" s="47" t="s">
        <v>61</v>
      </c>
      <c r="B35" s="113" t="s">
        <v>439</v>
      </c>
      <c r="C35" s="20"/>
      <c r="D35" s="115" t="s">
        <v>32</v>
      </c>
      <c r="E35" s="99" t="s">
        <v>0</v>
      </c>
      <c r="F35" s="34" t="s">
        <v>210</v>
      </c>
      <c r="G35" s="341" t="s">
        <v>399</v>
      </c>
      <c r="H35" s="341"/>
      <c r="I35" s="342"/>
      <c r="J35" s="117" t="s">
        <v>0</v>
      </c>
      <c r="K35" s="233" t="s">
        <v>36</v>
      </c>
      <c r="L35" s="256" t="s">
        <v>111</v>
      </c>
      <c r="M35" s="274" t="s">
        <v>481</v>
      </c>
      <c r="N35" s="275"/>
      <c r="O35" s="275"/>
      <c r="P35" s="275"/>
      <c r="Q35" s="275"/>
      <c r="R35" s="275"/>
      <c r="S35" s="275"/>
      <c r="T35" s="283"/>
      <c r="U35" s="236"/>
      <c r="V35" s="236"/>
      <c r="W35" s="236"/>
      <c r="X35" s="34"/>
      <c r="Y35" s="236"/>
      <c r="Z35" s="236"/>
      <c r="AA35" s="236"/>
      <c r="AB35" s="236"/>
      <c r="AC35" s="236"/>
      <c r="AD35" s="236"/>
      <c r="AE35" s="236"/>
      <c r="AF35" s="236"/>
      <c r="AG35" s="236"/>
    </row>
    <row r="36" spans="1:33" s="231" customFormat="1" ht="18.149999999999999" customHeight="1">
      <c r="A36" s="56" t="s">
        <v>62</v>
      </c>
      <c r="B36" s="118" t="s">
        <v>440</v>
      </c>
      <c r="C36" s="21"/>
      <c r="D36" s="101" t="s">
        <v>32</v>
      </c>
      <c r="E36" s="99" t="s">
        <v>0</v>
      </c>
      <c r="F36" s="246"/>
      <c r="G36" s="112" t="s">
        <v>45</v>
      </c>
      <c r="J36" s="120"/>
      <c r="K36" s="234" t="s">
        <v>204</v>
      </c>
      <c r="L36" s="256" t="s">
        <v>417</v>
      </c>
      <c r="M36" s="274" t="s">
        <v>419</v>
      </c>
      <c r="N36" s="275"/>
      <c r="O36" s="276"/>
      <c r="P36" s="250"/>
      <c r="Q36" s="251"/>
      <c r="R36" s="251"/>
      <c r="S36" s="251"/>
      <c r="T36" s="258"/>
      <c r="U36" s="236"/>
      <c r="V36" s="236"/>
      <c r="W36" s="236"/>
      <c r="X36" s="34"/>
      <c r="Y36" s="236"/>
      <c r="Z36" s="236"/>
      <c r="AA36" s="236"/>
      <c r="AB36" s="236"/>
      <c r="AC36" s="236"/>
      <c r="AD36" s="236"/>
      <c r="AE36" s="236"/>
      <c r="AF36" s="236"/>
      <c r="AG36" s="236"/>
    </row>
    <row r="37" spans="1:33" s="231" customFormat="1" ht="18.149999999999999" customHeight="1">
      <c r="A37" s="47" t="s">
        <v>197</v>
      </c>
      <c r="B37" s="113" t="s">
        <v>441</v>
      </c>
      <c r="C37" s="20"/>
      <c r="D37" s="115" t="s">
        <v>32</v>
      </c>
      <c r="E37" s="99" t="s">
        <v>0</v>
      </c>
      <c r="F37" s="246"/>
      <c r="G37" s="366"/>
      <c r="H37" s="366"/>
      <c r="I37" s="367"/>
      <c r="J37" s="120"/>
      <c r="K37" s="234" t="s">
        <v>205</v>
      </c>
      <c r="L37" s="256" t="s">
        <v>418</v>
      </c>
      <c r="M37" s="274" t="s">
        <v>421</v>
      </c>
      <c r="N37" s="275"/>
      <c r="O37" s="276"/>
      <c r="P37" s="252"/>
      <c r="Q37" s="253"/>
      <c r="R37" s="253"/>
      <c r="S37" s="253"/>
      <c r="T37" s="257"/>
      <c r="U37" s="236"/>
      <c r="V37" s="236"/>
      <c r="W37" s="236"/>
      <c r="X37" s="34"/>
      <c r="Y37" s="236"/>
      <c r="Z37" s="236"/>
      <c r="AA37" s="236"/>
      <c r="AB37" s="236"/>
      <c r="AC37" s="236"/>
      <c r="AD37" s="236"/>
      <c r="AE37" s="236"/>
      <c r="AF37" s="236"/>
      <c r="AG37" s="236"/>
    </row>
    <row r="38" spans="1:33" s="231" customFormat="1" ht="18.149999999999999" customHeight="1">
      <c r="A38" s="47" t="s">
        <v>198</v>
      </c>
      <c r="B38" s="113" t="s">
        <v>442</v>
      </c>
      <c r="C38" s="20"/>
      <c r="D38" s="115" t="s">
        <v>32</v>
      </c>
      <c r="E38" s="99" t="s">
        <v>0</v>
      </c>
      <c r="F38" s="246"/>
      <c r="G38" s="366"/>
      <c r="H38" s="366"/>
      <c r="I38" s="367"/>
      <c r="J38" s="120"/>
      <c r="K38" s="234" t="s">
        <v>121</v>
      </c>
      <c r="L38" s="256" t="s">
        <v>316</v>
      </c>
      <c r="M38" s="274" t="s">
        <v>257</v>
      </c>
      <c r="N38" s="275"/>
      <c r="O38" s="275"/>
      <c r="P38" s="275"/>
      <c r="Q38" s="275"/>
      <c r="R38" s="275"/>
      <c r="S38" s="275"/>
      <c r="T38" s="283"/>
      <c r="U38" s="236"/>
      <c r="V38" s="236"/>
      <c r="W38" s="236"/>
      <c r="X38" s="34"/>
      <c r="Y38" s="236"/>
      <c r="Z38" s="236"/>
      <c r="AA38" s="236"/>
      <c r="AB38" s="236"/>
      <c r="AC38" s="236"/>
      <c r="AD38" s="236"/>
      <c r="AE38" s="236"/>
      <c r="AF38" s="236"/>
      <c r="AG38" s="236"/>
    </row>
    <row r="39" spans="1:33" s="231" customFormat="1" ht="18.149999999999999" customHeight="1" thickBot="1">
      <c r="A39" s="63" t="s">
        <v>60</v>
      </c>
      <c r="B39" s="122" t="s">
        <v>443</v>
      </c>
      <c r="C39" s="22"/>
      <c r="D39" s="65" t="s">
        <v>32</v>
      </c>
      <c r="E39" s="248" t="s">
        <v>0</v>
      </c>
      <c r="F39" s="246"/>
      <c r="G39" s="366"/>
      <c r="H39" s="366"/>
      <c r="I39" s="367"/>
      <c r="J39" s="120"/>
      <c r="K39" s="234" t="s">
        <v>206</v>
      </c>
      <c r="L39" s="256" t="s">
        <v>317</v>
      </c>
      <c r="M39" s="274" t="s">
        <v>258</v>
      </c>
      <c r="N39" s="275"/>
      <c r="O39" s="275"/>
      <c r="P39" s="275"/>
      <c r="Q39" s="275"/>
      <c r="R39" s="275"/>
      <c r="S39" s="275"/>
      <c r="T39" s="283"/>
      <c r="U39" s="236"/>
      <c r="V39" s="236"/>
      <c r="W39" s="236"/>
      <c r="X39" s="34"/>
      <c r="Y39" s="236"/>
      <c r="Z39" s="236"/>
      <c r="AA39" s="236"/>
      <c r="AB39" s="236"/>
      <c r="AC39" s="236"/>
      <c r="AD39" s="236"/>
      <c r="AE39" s="236"/>
      <c r="AF39" s="236"/>
      <c r="AG39" s="236"/>
    </row>
    <row r="40" spans="1:33" s="231" customFormat="1" ht="18.149999999999999" customHeight="1">
      <c r="A40" s="125"/>
      <c r="B40" s="126"/>
      <c r="C40" s="343"/>
      <c r="D40" s="343"/>
      <c r="E40" s="249"/>
      <c r="F40" s="128"/>
      <c r="G40" s="343"/>
      <c r="H40" s="343"/>
      <c r="I40" s="343"/>
      <c r="J40" s="129"/>
      <c r="K40" s="234" t="s">
        <v>207</v>
      </c>
      <c r="L40" s="256" t="s">
        <v>318</v>
      </c>
      <c r="M40" s="274" t="s">
        <v>259</v>
      </c>
      <c r="N40" s="275"/>
      <c r="O40" s="275"/>
      <c r="P40" s="275"/>
      <c r="Q40" s="275"/>
      <c r="R40" s="275"/>
      <c r="S40" s="275"/>
      <c r="T40" s="283"/>
      <c r="U40" s="236"/>
      <c r="V40" s="236"/>
      <c r="W40" s="236"/>
      <c r="X40" s="34"/>
      <c r="Y40" s="236"/>
      <c r="Z40" s="236"/>
      <c r="AA40" s="236"/>
      <c r="AB40" s="236"/>
      <c r="AC40" s="236"/>
      <c r="AD40" s="236"/>
      <c r="AE40" s="236"/>
      <c r="AF40" s="236"/>
      <c r="AG40" s="236"/>
    </row>
    <row r="41" spans="1:33" s="231" customFormat="1" ht="18.149999999999999" customHeight="1" thickBot="1">
      <c r="A41" s="29" t="s">
        <v>378</v>
      </c>
      <c r="B41" s="319" t="s">
        <v>19</v>
      </c>
      <c r="C41" s="319"/>
      <c r="K41" s="234" t="s">
        <v>208</v>
      </c>
      <c r="L41" s="256" t="s">
        <v>319</v>
      </c>
      <c r="M41" s="381" t="s">
        <v>291</v>
      </c>
      <c r="N41" s="382"/>
      <c r="O41" s="382"/>
      <c r="P41" s="382"/>
      <c r="Q41" s="382"/>
      <c r="R41" s="382"/>
      <c r="S41" s="382"/>
      <c r="T41" s="383"/>
      <c r="U41" s="236"/>
      <c r="V41" s="236"/>
      <c r="W41" s="236"/>
      <c r="X41" s="34"/>
      <c r="Y41" s="236"/>
      <c r="Z41" s="236"/>
      <c r="AA41" s="236"/>
      <c r="AB41" s="236"/>
      <c r="AC41" s="236"/>
      <c r="AD41" s="236"/>
      <c r="AE41" s="236"/>
      <c r="AF41" s="236"/>
      <c r="AG41" s="236"/>
    </row>
    <row r="42" spans="1:33" s="231" customFormat="1" ht="18.149999999999999" customHeight="1">
      <c r="A42" s="41"/>
      <c r="B42" s="320" t="s">
        <v>7</v>
      </c>
      <c r="C42" s="320"/>
      <c r="D42" s="321"/>
      <c r="E42" s="241" t="s">
        <v>1</v>
      </c>
      <c r="F42" s="43"/>
      <c r="G42" s="320" t="s">
        <v>7</v>
      </c>
      <c r="H42" s="320"/>
      <c r="I42" s="321"/>
      <c r="J42" s="44" t="s">
        <v>1</v>
      </c>
      <c r="K42" s="387" t="s">
        <v>293</v>
      </c>
      <c r="L42" s="281" t="s">
        <v>320</v>
      </c>
      <c r="M42" s="378" t="s">
        <v>435</v>
      </c>
      <c r="N42" s="379"/>
      <c r="O42" s="379"/>
      <c r="P42" s="379"/>
      <c r="Q42" s="379"/>
      <c r="R42" s="379"/>
      <c r="S42" s="379"/>
      <c r="T42" s="380"/>
      <c r="U42" s="236"/>
      <c r="V42" s="236"/>
      <c r="W42" s="236"/>
      <c r="X42" s="34"/>
      <c r="Y42" s="236"/>
      <c r="Z42" s="236"/>
      <c r="AA42" s="236"/>
      <c r="AB42" s="236"/>
      <c r="AC42" s="236"/>
      <c r="AD42" s="236"/>
      <c r="AE42" s="236"/>
      <c r="AF42" s="236"/>
      <c r="AG42" s="236"/>
    </row>
    <row r="43" spans="1:33" s="231" customFormat="1" ht="18.149999999999999" customHeight="1">
      <c r="A43" s="70" t="s">
        <v>10</v>
      </c>
      <c r="B43" s="34" t="s">
        <v>380</v>
      </c>
      <c r="C43" s="324"/>
      <c r="D43" s="325"/>
      <c r="E43" s="243" t="s">
        <v>0</v>
      </c>
      <c r="F43" s="131" t="s">
        <v>2</v>
      </c>
      <c r="G43" s="132" t="s">
        <v>420</v>
      </c>
      <c r="H43" s="322"/>
      <c r="I43" s="323"/>
      <c r="J43" s="60" t="s">
        <v>0</v>
      </c>
      <c r="K43" s="388"/>
      <c r="L43" s="267"/>
      <c r="M43" s="297" t="s">
        <v>436</v>
      </c>
      <c r="N43" s="298"/>
      <c r="O43" s="298"/>
      <c r="P43" s="298"/>
      <c r="Q43" s="298"/>
      <c r="R43" s="298"/>
      <c r="S43" s="298"/>
      <c r="T43" s="370"/>
      <c r="U43" s="236"/>
      <c r="V43" s="236"/>
      <c r="W43" s="236"/>
      <c r="X43" s="34"/>
      <c r="Y43" s="236"/>
      <c r="Z43" s="236"/>
      <c r="AA43" s="236"/>
      <c r="AB43" s="236"/>
      <c r="AC43" s="236"/>
      <c r="AD43" s="236"/>
      <c r="AE43" s="236"/>
      <c r="AF43" s="236"/>
      <c r="AG43" s="236"/>
    </row>
    <row r="44" spans="1:33" s="231" customFormat="1" ht="18.149999999999999" customHeight="1">
      <c r="A44" s="63" t="s">
        <v>49</v>
      </c>
      <c r="B44" s="51" t="s">
        <v>41</v>
      </c>
      <c r="C44" s="315"/>
      <c r="D44" s="316"/>
      <c r="E44" s="133" t="s">
        <v>0</v>
      </c>
      <c r="F44" s="134" t="s">
        <v>212</v>
      </c>
      <c r="G44" s="57" t="s">
        <v>370</v>
      </c>
      <c r="H44" s="315"/>
      <c r="I44" s="316"/>
      <c r="J44" s="60" t="s">
        <v>0</v>
      </c>
      <c r="K44" s="388"/>
      <c r="L44" s="267"/>
      <c r="M44" s="305" t="s">
        <v>437</v>
      </c>
      <c r="N44" s="371"/>
      <c r="O44" s="371"/>
      <c r="P44" s="371"/>
      <c r="Q44" s="371"/>
      <c r="R44" s="371"/>
      <c r="S44" s="371"/>
      <c r="T44" s="307"/>
      <c r="U44" s="236"/>
      <c r="V44" s="236"/>
      <c r="W44" s="236"/>
      <c r="X44" s="34"/>
      <c r="Y44" s="236"/>
      <c r="Z44" s="236"/>
      <c r="AA44" s="236"/>
      <c r="AB44" s="236"/>
      <c r="AC44" s="236"/>
      <c r="AD44" s="236"/>
      <c r="AE44" s="236"/>
      <c r="AF44" s="236"/>
      <c r="AG44" s="236"/>
    </row>
    <row r="45" spans="1:33" s="231" customFormat="1" ht="18.149999999999999" customHeight="1">
      <c r="A45" s="70"/>
      <c r="B45" s="57" t="s">
        <v>42</v>
      </c>
      <c r="C45" s="315"/>
      <c r="D45" s="316"/>
      <c r="E45" s="133" t="s">
        <v>0</v>
      </c>
      <c r="F45" s="134" t="s">
        <v>216</v>
      </c>
      <c r="G45" s="57" t="s">
        <v>372</v>
      </c>
      <c r="H45" s="315"/>
      <c r="I45" s="316"/>
      <c r="J45" s="60" t="s">
        <v>0</v>
      </c>
      <c r="K45" s="388"/>
      <c r="L45" s="267"/>
      <c r="M45" s="297" t="s">
        <v>261</v>
      </c>
      <c r="N45" s="298"/>
      <c r="O45" s="298"/>
      <c r="P45" s="298"/>
      <c r="Q45" s="298"/>
      <c r="R45" s="298"/>
      <c r="S45" s="298"/>
      <c r="T45" s="370"/>
      <c r="U45" s="236"/>
      <c r="V45" s="236"/>
      <c r="W45" s="236"/>
      <c r="X45" s="34"/>
      <c r="Y45" s="236"/>
      <c r="Z45" s="236"/>
      <c r="AA45" s="236"/>
      <c r="AB45" s="236"/>
      <c r="AC45" s="236"/>
      <c r="AD45" s="236"/>
      <c r="AE45" s="236"/>
      <c r="AF45" s="236"/>
      <c r="AG45" s="236"/>
    </row>
    <row r="46" spans="1:33" s="231" customFormat="1" ht="18.149999999999999" customHeight="1">
      <c r="A46" s="70"/>
      <c r="B46" s="57" t="s">
        <v>43</v>
      </c>
      <c r="C46" s="315"/>
      <c r="D46" s="316"/>
      <c r="E46" s="133" t="s">
        <v>0</v>
      </c>
      <c r="F46" s="134" t="s">
        <v>217</v>
      </c>
      <c r="G46" s="135" t="s">
        <v>44</v>
      </c>
      <c r="H46" s="315"/>
      <c r="I46" s="316"/>
      <c r="J46" s="60" t="s">
        <v>0</v>
      </c>
      <c r="K46" s="389"/>
      <c r="L46" s="282"/>
      <c r="M46" s="272" t="s">
        <v>262</v>
      </c>
      <c r="N46" s="273"/>
      <c r="O46" s="273"/>
      <c r="P46" s="273"/>
      <c r="Q46" s="273"/>
      <c r="R46" s="273"/>
      <c r="S46" s="273"/>
      <c r="T46" s="279"/>
      <c r="U46" s="236"/>
      <c r="V46" s="236"/>
      <c r="W46" s="236"/>
      <c r="X46" s="34"/>
      <c r="Y46" s="236"/>
      <c r="Z46" s="236"/>
      <c r="AA46" s="236"/>
      <c r="AB46" s="236"/>
      <c r="AC46" s="236"/>
      <c r="AD46" s="236"/>
      <c r="AE46" s="236"/>
      <c r="AF46" s="236"/>
      <c r="AG46" s="236"/>
    </row>
    <row r="47" spans="1:33" s="231" customFormat="1" ht="18.149999999999999" customHeight="1" thickBot="1">
      <c r="A47" s="75"/>
      <c r="B47" s="232" t="s">
        <v>383</v>
      </c>
      <c r="C47" s="317"/>
      <c r="D47" s="318"/>
      <c r="E47" s="136" t="s">
        <v>0</v>
      </c>
      <c r="F47" s="137" t="s">
        <v>15</v>
      </c>
      <c r="G47" s="138" t="s">
        <v>46</v>
      </c>
      <c r="H47" s="317"/>
      <c r="I47" s="318"/>
      <c r="J47" s="139" t="s">
        <v>0</v>
      </c>
      <c r="K47" s="234" t="s">
        <v>294</v>
      </c>
      <c r="L47" s="256" t="s">
        <v>321</v>
      </c>
      <c r="M47" s="274" t="s">
        <v>263</v>
      </c>
      <c r="N47" s="275"/>
      <c r="O47" s="275"/>
      <c r="P47" s="275"/>
      <c r="Q47" s="275"/>
      <c r="R47" s="275"/>
      <c r="S47" s="275"/>
      <c r="T47" s="283"/>
      <c r="U47" s="236"/>
      <c r="V47" s="236"/>
      <c r="W47" s="236"/>
      <c r="X47" s="34"/>
      <c r="Y47" s="236"/>
      <c r="Z47" s="236"/>
      <c r="AA47" s="236"/>
      <c r="AB47" s="236"/>
      <c r="AC47" s="236"/>
      <c r="AD47" s="236"/>
      <c r="AE47" s="236"/>
      <c r="AF47" s="236"/>
      <c r="AG47" s="236"/>
    </row>
    <row r="48" spans="1:33" s="231" customFormat="1" ht="18.149999999999999" customHeight="1">
      <c r="E48" s="249"/>
      <c r="F48" s="140"/>
      <c r="G48" s="141"/>
      <c r="H48" s="343"/>
      <c r="I48" s="343"/>
      <c r="J48" s="249"/>
      <c r="K48" s="234" t="s">
        <v>200</v>
      </c>
      <c r="L48" s="256" t="s">
        <v>322</v>
      </c>
      <c r="M48" s="274" t="s">
        <v>264</v>
      </c>
      <c r="N48" s="275"/>
      <c r="O48" s="275"/>
      <c r="P48" s="275"/>
      <c r="Q48" s="275"/>
      <c r="R48" s="275"/>
      <c r="S48" s="275"/>
      <c r="T48" s="283"/>
      <c r="U48" s="34"/>
      <c r="V48" s="34"/>
      <c r="W48" s="34"/>
      <c r="X48" s="34"/>
      <c r="Y48" s="236"/>
      <c r="Z48" s="236"/>
      <c r="AA48" s="236"/>
      <c r="AB48" s="236"/>
      <c r="AC48" s="236"/>
      <c r="AD48" s="236"/>
      <c r="AE48" s="236"/>
      <c r="AF48" s="236"/>
      <c r="AG48" s="236"/>
    </row>
    <row r="49" spans="1:33" s="231" customFormat="1" ht="18.149999999999999" customHeight="1" thickBot="1">
      <c r="C49" s="314" t="s">
        <v>90</v>
      </c>
      <c r="D49" s="314"/>
      <c r="E49" s="314"/>
      <c r="F49" s="314"/>
      <c r="G49" s="314"/>
      <c r="H49" s="346" t="s">
        <v>147</v>
      </c>
      <c r="I49" s="346"/>
      <c r="J49" s="346"/>
      <c r="K49" s="142" t="s">
        <v>209</v>
      </c>
      <c r="L49" s="143" t="s">
        <v>323</v>
      </c>
      <c r="M49" s="284" t="s">
        <v>265</v>
      </c>
      <c r="N49" s="285"/>
      <c r="O49" s="285"/>
      <c r="P49" s="285"/>
      <c r="Q49" s="285"/>
      <c r="R49" s="285"/>
      <c r="S49" s="285"/>
      <c r="T49" s="286"/>
      <c r="X49" s="34"/>
      <c r="Y49" s="236"/>
      <c r="Z49" s="236"/>
      <c r="AA49" s="236"/>
      <c r="AB49" s="236"/>
      <c r="AC49" s="236"/>
      <c r="AD49" s="236"/>
      <c r="AE49" s="236"/>
      <c r="AF49" s="236"/>
      <c r="AG49" s="236"/>
    </row>
    <row r="50" spans="1:33" s="231" customFormat="1" ht="27" customHeight="1">
      <c r="A50" s="330" t="s">
        <v>276</v>
      </c>
      <c r="B50" s="330"/>
      <c r="C50" s="330"/>
      <c r="D50" s="330"/>
      <c r="E50" s="330"/>
      <c r="F50" s="330"/>
      <c r="G50" s="330"/>
      <c r="H50" s="330"/>
      <c r="I50" s="330"/>
      <c r="J50" s="330"/>
      <c r="K50" s="330" t="s">
        <v>480</v>
      </c>
      <c r="L50" s="330"/>
      <c r="M50" s="330"/>
      <c r="N50" s="330"/>
      <c r="O50" s="330"/>
      <c r="P50" s="330"/>
      <c r="Q50" s="330"/>
      <c r="R50" s="330"/>
      <c r="S50" s="330"/>
      <c r="T50" s="330"/>
      <c r="X50" s="34"/>
      <c r="Y50" s="236"/>
      <c r="Z50" s="236"/>
      <c r="AA50" s="236"/>
      <c r="AB50" s="236"/>
      <c r="AC50" s="236"/>
      <c r="AD50" s="236"/>
      <c r="AE50" s="236"/>
      <c r="AF50" s="236"/>
      <c r="AG50" s="236"/>
    </row>
    <row r="51" spans="1:33" s="231" customFormat="1" ht="18.149999999999999" customHeight="1" thickBot="1">
      <c r="K51" s="291" t="s">
        <v>344</v>
      </c>
      <c r="L51" s="291"/>
      <c r="M51" s="291"/>
      <c r="N51" s="291"/>
      <c r="O51" s="291"/>
      <c r="P51" s="291"/>
      <c r="Q51" s="291"/>
      <c r="R51" s="291"/>
      <c r="S51" s="291"/>
      <c r="T51" s="291"/>
      <c r="U51" s="34"/>
      <c r="V51" s="34"/>
      <c r="W51" s="34"/>
      <c r="X51" s="34"/>
      <c r="Y51" s="236"/>
      <c r="Z51" s="236"/>
      <c r="AA51" s="236"/>
      <c r="AB51" s="236"/>
      <c r="AC51" s="236"/>
      <c r="AD51" s="236"/>
      <c r="AE51" s="236"/>
      <c r="AF51" s="236"/>
      <c r="AG51" s="236"/>
    </row>
    <row r="52" spans="1:33" s="231" customFormat="1" ht="18.149999999999999" customHeight="1" thickBot="1">
      <c r="A52" s="29" t="s">
        <v>384</v>
      </c>
      <c r="B52" s="319" t="s">
        <v>9</v>
      </c>
      <c r="C52" s="319"/>
      <c r="E52" s="31"/>
      <c r="F52" s="29"/>
      <c r="J52" s="31"/>
      <c r="K52" s="61" t="s">
        <v>232</v>
      </c>
      <c r="L52" s="302" t="s">
        <v>233</v>
      </c>
      <c r="M52" s="303"/>
      <c r="N52" s="303"/>
      <c r="O52" s="303"/>
      <c r="P52" s="303"/>
      <c r="Q52" s="303"/>
      <c r="R52" s="303"/>
      <c r="S52" s="303"/>
      <c r="T52" s="386"/>
      <c r="U52" s="236"/>
      <c r="V52" s="236"/>
      <c r="W52" s="236"/>
      <c r="X52" s="236"/>
      <c r="Y52" s="236"/>
      <c r="Z52" s="236"/>
      <c r="AA52" s="236"/>
      <c r="AB52" s="236"/>
      <c r="AC52" s="236"/>
      <c r="AD52" s="236"/>
      <c r="AE52" s="236"/>
      <c r="AF52" s="236"/>
      <c r="AG52" s="236"/>
    </row>
    <row r="53" spans="1:33" s="231" customFormat="1" ht="18" customHeight="1">
      <c r="A53" s="41"/>
      <c r="B53" s="320" t="s">
        <v>7</v>
      </c>
      <c r="C53" s="320"/>
      <c r="D53" s="321"/>
      <c r="E53" s="241" t="s">
        <v>1</v>
      </c>
      <c r="F53" s="43"/>
      <c r="G53" s="320" t="s">
        <v>7</v>
      </c>
      <c r="H53" s="320"/>
      <c r="I53" s="321"/>
      <c r="J53" s="44" t="s">
        <v>1</v>
      </c>
      <c r="K53" s="294" t="s">
        <v>214</v>
      </c>
      <c r="L53" s="274" t="s">
        <v>47</v>
      </c>
      <c r="M53" s="275"/>
      <c r="N53" s="275"/>
      <c r="O53" s="275"/>
      <c r="P53" s="275"/>
      <c r="Q53" s="275"/>
      <c r="R53" s="275"/>
      <c r="S53" s="275"/>
      <c r="T53" s="283"/>
      <c r="U53" s="236"/>
      <c r="V53" s="236"/>
      <c r="W53" s="236"/>
      <c r="X53" s="236"/>
      <c r="Y53" s="236"/>
      <c r="Z53" s="236"/>
      <c r="AA53" s="236"/>
      <c r="AB53" s="236"/>
      <c r="AC53" s="236"/>
      <c r="AD53" s="236"/>
      <c r="AE53" s="236"/>
      <c r="AF53" s="236"/>
      <c r="AG53" s="236"/>
    </row>
    <row r="54" spans="1:33" s="231" customFormat="1" ht="18.149999999999999" customHeight="1">
      <c r="A54" s="47" t="s">
        <v>10</v>
      </c>
      <c r="B54" s="132" t="s">
        <v>64</v>
      </c>
      <c r="C54" s="347"/>
      <c r="D54" s="348"/>
      <c r="E54" s="99" t="s">
        <v>0</v>
      </c>
      <c r="F54" s="87" t="s">
        <v>11</v>
      </c>
      <c r="G54" s="57" t="s">
        <v>70</v>
      </c>
      <c r="H54" s="322"/>
      <c r="I54" s="323"/>
      <c r="J54" s="98" t="s">
        <v>0</v>
      </c>
      <c r="K54" s="296"/>
      <c r="L54" s="385" t="s">
        <v>450</v>
      </c>
      <c r="M54" s="270" t="s">
        <v>448</v>
      </c>
      <c r="N54" s="271"/>
      <c r="O54" s="271"/>
      <c r="P54" s="271"/>
      <c r="Q54" s="271"/>
      <c r="R54" s="271"/>
      <c r="S54" s="271"/>
      <c r="T54" s="280"/>
      <c r="U54" s="236"/>
      <c r="V54" s="236"/>
      <c r="W54" s="236"/>
      <c r="X54" s="236"/>
      <c r="Y54" s="236"/>
      <c r="Z54" s="236"/>
      <c r="AA54" s="236"/>
      <c r="AB54" s="236"/>
      <c r="AC54" s="236"/>
      <c r="AD54" s="236"/>
      <c r="AE54" s="236"/>
      <c r="AF54" s="236"/>
      <c r="AG54" s="236"/>
    </row>
    <row r="55" spans="1:33" s="231" customFormat="1" ht="18.149999999999999" customHeight="1">
      <c r="A55" s="56" t="s">
        <v>49</v>
      </c>
      <c r="B55" s="57" t="s">
        <v>65</v>
      </c>
      <c r="C55" s="315"/>
      <c r="D55" s="316"/>
      <c r="E55" s="58" t="s">
        <v>0</v>
      </c>
      <c r="F55" s="108" t="s">
        <v>122</v>
      </c>
      <c r="G55" s="96" t="s">
        <v>69</v>
      </c>
      <c r="H55" s="339"/>
      <c r="I55" s="340"/>
      <c r="J55" s="60" t="s">
        <v>0</v>
      </c>
      <c r="K55" s="296"/>
      <c r="L55" s="267"/>
      <c r="M55" s="305" t="s">
        <v>449</v>
      </c>
      <c r="N55" s="371"/>
      <c r="O55" s="371"/>
      <c r="P55" s="371"/>
      <c r="Q55" s="371"/>
      <c r="R55" s="371"/>
      <c r="S55" s="371"/>
      <c r="T55" s="307"/>
      <c r="U55" s="236"/>
      <c r="V55" s="236"/>
      <c r="W55" s="236"/>
      <c r="X55" s="236"/>
      <c r="Y55" s="236"/>
      <c r="Z55" s="236"/>
      <c r="AA55" s="236"/>
      <c r="AB55" s="236"/>
      <c r="AC55" s="236"/>
      <c r="AD55" s="236"/>
      <c r="AE55" s="236"/>
      <c r="AF55" s="236"/>
      <c r="AG55" s="236"/>
    </row>
    <row r="56" spans="1:33" s="231" customFormat="1" ht="18.149999999999999" customHeight="1">
      <c r="A56" s="63" t="s">
        <v>2</v>
      </c>
      <c r="B56" s="50" t="s">
        <v>66</v>
      </c>
      <c r="C56" s="315"/>
      <c r="D56" s="316"/>
      <c r="E56" s="248" t="s">
        <v>0</v>
      </c>
      <c r="F56" s="50" t="s">
        <v>57</v>
      </c>
      <c r="G56" s="246" t="s">
        <v>29</v>
      </c>
      <c r="H56" s="315"/>
      <c r="I56" s="316"/>
      <c r="J56" s="60" t="s">
        <v>0</v>
      </c>
      <c r="K56" s="296"/>
      <c r="L56" s="267"/>
      <c r="M56" s="297" t="s">
        <v>326</v>
      </c>
      <c r="N56" s="298"/>
      <c r="O56" s="298"/>
      <c r="P56" s="298"/>
      <c r="Q56" s="298"/>
      <c r="R56" s="298"/>
      <c r="S56" s="298"/>
      <c r="T56" s="370"/>
      <c r="U56" s="236"/>
      <c r="V56" s="236"/>
      <c r="W56" s="236"/>
      <c r="X56" s="236"/>
      <c r="Y56" s="236"/>
      <c r="Z56" s="236"/>
      <c r="AA56" s="236"/>
      <c r="AC56" s="236"/>
      <c r="AD56" s="236"/>
      <c r="AE56" s="236"/>
      <c r="AF56" s="236"/>
      <c r="AG56" s="236"/>
    </row>
    <row r="57" spans="1:33" ht="18.149999999999999" customHeight="1">
      <c r="A57" s="56" t="s">
        <v>4</v>
      </c>
      <c r="B57" s="100" t="s">
        <v>67</v>
      </c>
      <c r="C57" s="315"/>
      <c r="D57" s="316"/>
      <c r="E57" s="248" t="s">
        <v>0</v>
      </c>
      <c r="F57" s="87"/>
      <c r="G57" s="50" t="s">
        <v>71</v>
      </c>
      <c r="H57" s="26"/>
      <c r="I57" s="145" t="s">
        <v>30</v>
      </c>
      <c r="J57" s="117" t="s">
        <v>0</v>
      </c>
      <c r="K57" s="296"/>
      <c r="L57" s="267"/>
      <c r="M57" s="297" t="s">
        <v>252</v>
      </c>
      <c r="N57" s="298"/>
      <c r="O57" s="298"/>
      <c r="P57" s="298"/>
      <c r="Q57" s="298"/>
      <c r="R57" s="298"/>
      <c r="S57" s="298"/>
      <c r="T57" s="370"/>
      <c r="U57" s="236"/>
      <c r="V57" s="236"/>
      <c r="W57" s="236"/>
      <c r="X57" s="236"/>
      <c r="Y57" s="236"/>
      <c r="Z57" s="236"/>
      <c r="AA57" s="236"/>
      <c r="AC57" s="236"/>
      <c r="AD57" s="236"/>
      <c r="AE57" s="236"/>
      <c r="AF57" s="236"/>
      <c r="AG57" s="236"/>
    </row>
    <row r="58" spans="1:33" s="231" customFormat="1" ht="18.149999999999999" customHeight="1" thickBot="1">
      <c r="A58" s="75" t="s">
        <v>3</v>
      </c>
      <c r="B58" s="232" t="s">
        <v>68</v>
      </c>
      <c r="C58" s="317"/>
      <c r="D58" s="318"/>
      <c r="E58" s="90" t="s">
        <v>0</v>
      </c>
      <c r="F58" s="227"/>
      <c r="G58" s="138"/>
      <c r="H58" s="138"/>
      <c r="I58" s="138"/>
      <c r="J58" s="93"/>
      <c r="K58" s="296"/>
      <c r="L58" s="282"/>
      <c r="M58" s="272" t="s">
        <v>253</v>
      </c>
      <c r="N58" s="273"/>
      <c r="O58" s="273"/>
      <c r="P58" s="273"/>
      <c r="Q58" s="273"/>
      <c r="R58" s="273"/>
      <c r="S58" s="273"/>
      <c r="T58" s="279"/>
      <c r="U58" s="236"/>
      <c r="V58" s="236"/>
      <c r="W58" s="236"/>
      <c r="X58" s="34"/>
      <c r="Y58" s="34"/>
      <c r="Z58" s="34"/>
      <c r="AA58" s="34"/>
      <c r="AC58" s="236"/>
      <c r="AD58" s="236"/>
      <c r="AE58" s="236"/>
      <c r="AF58" s="236"/>
      <c r="AG58" s="236"/>
    </row>
    <row r="59" spans="1:33" s="231" customFormat="1" ht="18.149999999999999" customHeight="1">
      <c r="K59" s="296"/>
      <c r="L59" s="235" t="s">
        <v>337</v>
      </c>
      <c r="M59" s="381" t="s">
        <v>451</v>
      </c>
      <c r="N59" s="382"/>
      <c r="O59" s="382"/>
      <c r="P59" s="382"/>
      <c r="Q59" s="382"/>
      <c r="R59" s="382"/>
      <c r="S59" s="382"/>
      <c r="T59" s="383"/>
      <c r="U59" s="34"/>
      <c r="V59" s="34"/>
      <c r="W59" s="34"/>
      <c r="X59" s="34"/>
      <c r="Y59" s="34"/>
      <c r="Z59" s="34"/>
      <c r="AA59" s="34"/>
      <c r="AC59" s="236"/>
      <c r="AD59" s="236"/>
      <c r="AE59" s="236"/>
      <c r="AF59" s="236"/>
      <c r="AG59" s="236"/>
    </row>
    <row r="60" spans="1:33" s="231" customFormat="1" ht="18.149999999999999" customHeight="1" thickBot="1">
      <c r="A60" s="29" t="s">
        <v>72</v>
      </c>
      <c r="B60" s="365" t="s">
        <v>280</v>
      </c>
      <c r="C60" s="365"/>
      <c r="D60" s="148" t="str">
        <f>IF(AND(C33="複目量",C40="両レンジ"),"※大レンジの使用条件・試験荷重は3ページ目に記入をお願いします","")</f>
        <v/>
      </c>
      <c r="E60" s="31"/>
      <c r="F60" s="29"/>
      <c r="J60" s="31"/>
      <c r="K60" s="296"/>
      <c r="L60" s="230" t="s">
        <v>48</v>
      </c>
      <c r="M60" s="274" t="s">
        <v>452</v>
      </c>
      <c r="N60" s="275"/>
      <c r="O60" s="275"/>
      <c r="P60" s="275"/>
      <c r="Q60" s="275"/>
      <c r="R60" s="275"/>
      <c r="S60" s="275"/>
      <c r="T60" s="283"/>
      <c r="U60" s="236"/>
      <c r="V60" s="236"/>
      <c r="W60" s="236"/>
      <c r="X60" s="236"/>
      <c r="Y60" s="236"/>
      <c r="Z60" s="236"/>
      <c r="AA60" s="236"/>
      <c r="AC60" s="236"/>
      <c r="AD60" s="236"/>
      <c r="AE60" s="236"/>
      <c r="AF60" s="236"/>
      <c r="AG60" s="236"/>
    </row>
    <row r="61" spans="1:33" s="231" customFormat="1" ht="18.149999999999999" customHeight="1">
      <c r="A61" s="41"/>
      <c r="B61" s="320" t="s">
        <v>7</v>
      </c>
      <c r="C61" s="320"/>
      <c r="D61" s="321"/>
      <c r="E61" s="241" t="s">
        <v>1</v>
      </c>
      <c r="F61" s="43"/>
      <c r="G61" s="320" t="s">
        <v>7</v>
      </c>
      <c r="H61" s="320"/>
      <c r="I61" s="321"/>
      <c r="J61" s="44" t="s">
        <v>1</v>
      </c>
      <c r="K61" s="296"/>
      <c r="L61" s="281" t="s">
        <v>366</v>
      </c>
      <c r="M61" s="378" t="s">
        <v>334</v>
      </c>
      <c r="N61" s="379"/>
      <c r="O61" s="379"/>
      <c r="P61" s="379"/>
      <c r="Q61" s="379"/>
      <c r="R61" s="379"/>
      <c r="S61" s="379"/>
      <c r="T61" s="380"/>
      <c r="U61" s="236"/>
      <c r="V61" s="236"/>
      <c r="W61" s="236"/>
      <c r="X61" s="236"/>
      <c r="Y61" s="236"/>
      <c r="Z61" s="236"/>
      <c r="AA61" s="236"/>
      <c r="AC61" s="236"/>
      <c r="AD61" s="236"/>
      <c r="AE61" s="236"/>
      <c r="AF61" s="236"/>
      <c r="AG61" s="236"/>
    </row>
    <row r="62" spans="1:33" s="231" customFormat="1" ht="18.149999999999999" customHeight="1">
      <c r="A62" s="152" t="s">
        <v>10</v>
      </c>
      <c r="B62" s="85" t="s">
        <v>47</v>
      </c>
      <c r="C62" s="85"/>
      <c r="D62" s="153"/>
      <c r="E62" s="154"/>
      <c r="F62" s="155" t="s">
        <v>3</v>
      </c>
      <c r="G62" s="156" t="s">
        <v>272</v>
      </c>
      <c r="H62" s="157"/>
      <c r="I62" s="242"/>
      <c r="J62" s="86" t="s">
        <v>0</v>
      </c>
      <c r="K62" s="296"/>
      <c r="L62" s="282"/>
      <c r="M62" s="272" t="s">
        <v>477</v>
      </c>
      <c r="N62" s="273"/>
      <c r="O62" s="273"/>
      <c r="P62" s="273"/>
      <c r="Q62" s="273"/>
      <c r="R62" s="273"/>
      <c r="S62" s="273"/>
      <c r="T62" s="279"/>
      <c r="U62" s="236"/>
      <c r="V62" s="236"/>
      <c r="W62" s="236"/>
      <c r="X62" s="34"/>
      <c r="Y62" s="34"/>
      <c r="Z62" s="34"/>
      <c r="AA62" s="34"/>
      <c r="AC62" s="34"/>
      <c r="AD62" s="34"/>
      <c r="AE62" s="34"/>
      <c r="AF62" s="34"/>
      <c r="AG62" s="34"/>
    </row>
    <row r="63" spans="1:33" s="231" customFormat="1" ht="18.149999999999999" customHeight="1">
      <c r="A63" s="70"/>
      <c r="B63" s="159" t="s">
        <v>283</v>
      </c>
      <c r="C63" s="315"/>
      <c r="D63" s="316"/>
      <c r="E63" s="160" t="s">
        <v>0</v>
      </c>
      <c r="F63" s="161" t="s">
        <v>11</v>
      </c>
      <c r="G63" s="106" t="s">
        <v>143</v>
      </c>
      <c r="H63" s="23"/>
      <c r="I63" s="163" t="s">
        <v>32</v>
      </c>
      <c r="J63" s="164" t="s">
        <v>0</v>
      </c>
      <c r="K63" s="296"/>
      <c r="L63" s="281" t="s">
        <v>367</v>
      </c>
      <c r="M63" s="378" t="s">
        <v>336</v>
      </c>
      <c r="N63" s="379"/>
      <c r="O63" s="379"/>
      <c r="P63" s="379"/>
      <c r="Q63" s="379"/>
      <c r="R63" s="379"/>
      <c r="S63" s="379"/>
      <c r="T63" s="380"/>
      <c r="U63" s="236"/>
      <c r="V63" s="236"/>
      <c r="W63" s="236"/>
      <c r="X63" s="34"/>
      <c r="Y63" s="34"/>
      <c r="Z63" s="34"/>
      <c r="AA63" s="34"/>
      <c r="AC63" s="34"/>
      <c r="AD63" s="34"/>
      <c r="AE63" s="34"/>
      <c r="AF63" s="34"/>
      <c r="AG63" s="34"/>
    </row>
    <row r="64" spans="1:33" s="231" customFormat="1" ht="18.149999999999999" customHeight="1">
      <c r="A64" s="70"/>
      <c r="B64" s="113" t="s">
        <v>286</v>
      </c>
      <c r="C64" s="114" t="str">
        <f>IF(OR(C33="単目量",C33="多目量"),C34,IF(AND(C33="複目量",C63="小レンジ"),C34,IF(AND(C33="複目量",C63="大レンジ"),C37,"")))</f>
        <v/>
      </c>
      <c r="D64" s="115" t="s">
        <v>32</v>
      </c>
      <c r="E64" s="160" t="s">
        <v>0</v>
      </c>
      <c r="F64" s="167" t="s">
        <v>122</v>
      </c>
      <c r="G64" s="64" t="s">
        <v>150</v>
      </c>
      <c r="H64" s="347"/>
      <c r="I64" s="348"/>
      <c r="J64" s="60" t="s">
        <v>0</v>
      </c>
      <c r="K64" s="295"/>
      <c r="L64" s="282"/>
      <c r="M64" s="374" t="s">
        <v>488</v>
      </c>
      <c r="N64" s="375"/>
      <c r="O64" s="375"/>
      <c r="P64" s="375"/>
      <c r="Q64" s="375"/>
      <c r="R64" s="375"/>
      <c r="S64" s="375"/>
      <c r="T64" s="376"/>
      <c r="U64" s="34"/>
      <c r="V64" s="34"/>
      <c r="W64" s="34"/>
      <c r="X64" s="34"/>
      <c r="Y64" s="34"/>
      <c r="Z64" s="34"/>
      <c r="AA64" s="34"/>
      <c r="AC64" s="236"/>
      <c r="AD64" s="236"/>
      <c r="AE64" s="236"/>
      <c r="AF64" s="236"/>
      <c r="AG64" s="236"/>
    </row>
    <row r="65" spans="1:34" s="231" customFormat="1" ht="18.149999999999999" customHeight="1">
      <c r="A65" s="70"/>
      <c r="B65" s="113" t="s">
        <v>285</v>
      </c>
      <c r="C65" s="114" t="str">
        <f>IF(C33="単目量",C35,IF(AND(C33="複目量",C63="小レンジ"),C35,IF(AND(C33="複目量",C63="大レンジ"),C38,IF(C33="多目量",CONCATENATE(C35," g"," / ",C38),""))))</f>
        <v/>
      </c>
      <c r="D65" s="115" t="s">
        <v>32</v>
      </c>
      <c r="E65" s="160" t="s">
        <v>0</v>
      </c>
      <c r="F65" s="168"/>
      <c r="G65" s="59" t="s">
        <v>201</v>
      </c>
      <c r="H65" s="7"/>
      <c r="I65" s="103" t="s">
        <v>32</v>
      </c>
      <c r="J65" s="98" t="s">
        <v>0</v>
      </c>
      <c r="K65" s="377" t="s">
        <v>211</v>
      </c>
      <c r="L65" s="230" t="s">
        <v>50</v>
      </c>
      <c r="M65" s="274" t="s">
        <v>333</v>
      </c>
      <c r="N65" s="275"/>
      <c r="O65" s="275"/>
      <c r="P65" s="275"/>
      <c r="Q65" s="275"/>
      <c r="R65" s="275"/>
      <c r="S65" s="275"/>
      <c r="T65" s="283"/>
      <c r="U65" s="236"/>
      <c r="V65" s="236"/>
      <c r="W65" s="236"/>
      <c r="X65" s="236"/>
      <c r="Y65" s="236"/>
      <c r="Z65" s="236"/>
      <c r="AA65" s="236"/>
      <c r="AC65" s="236"/>
      <c r="AD65" s="236"/>
      <c r="AE65" s="236"/>
      <c r="AF65" s="236"/>
      <c r="AG65" s="236"/>
    </row>
    <row r="66" spans="1:34" s="231" customFormat="1" ht="18.149999999999999" customHeight="1">
      <c r="A66" s="70"/>
      <c r="B66" s="118" t="s">
        <v>54</v>
      </c>
      <c r="C66" s="114" t="str">
        <f>IF(C24="既使用はかり","",IF(OR(C33="単目量",C33="多目量"),C36,IF(AND(C33="複目量",C63="小レンジ"),C36,IF(AND(C33="複目量",C63="大レンジ"),C39,""))))</f>
        <v/>
      </c>
      <c r="D66" s="101" t="s">
        <v>32</v>
      </c>
      <c r="E66" s="58" t="s">
        <v>0</v>
      </c>
      <c r="F66" s="161"/>
      <c r="G66" s="106" t="s">
        <v>202</v>
      </c>
      <c r="H66" s="23"/>
      <c r="I66" s="163" t="s">
        <v>149</v>
      </c>
      <c r="J66" s="98" t="s">
        <v>0</v>
      </c>
      <c r="K66" s="308"/>
      <c r="L66" s="235" t="s">
        <v>353</v>
      </c>
      <c r="M66" s="381" t="s">
        <v>355</v>
      </c>
      <c r="N66" s="382"/>
      <c r="O66" s="382"/>
      <c r="P66" s="382"/>
      <c r="Q66" s="382"/>
      <c r="R66" s="382"/>
      <c r="S66" s="382"/>
      <c r="T66" s="383"/>
      <c r="U66" s="236"/>
      <c r="V66" s="236"/>
      <c r="W66" s="236"/>
      <c r="X66" s="236"/>
      <c r="Y66" s="236"/>
      <c r="Z66" s="236"/>
      <c r="AA66" s="236"/>
      <c r="AC66" s="34"/>
      <c r="AD66" s="34"/>
      <c r="AE66" s="34"/>
      <c r="AF66" s="34"/>
      <c r="AG66" s="34"/>
    </row>
    <row r="67" spans="1:34" s="231" customFormat="1" ht="18.149999999999999" customHeight="1">
      <c r="A67" s="70"/>
      <c r="B67" s="106" t="s">
        <v>48</v>
      </c>
      <c r="C67" s="6"/>
      <c r="D67" s="171" t="s">
        <v>32</v>
      </c>
      <c r="E67" s="58" t="s">
        <v>0</v>
      </c>
      <c r="F67" s="84" t="s">
        <v>57</v>
      </c>
      <c r="G67" s="34" t="s">
        <v>138</v>
      </c>
      <c r="H67" s="172"/>
      <c r="I67" s="173"/>
      <c r="J67" s="174"/>
      <c r="K67" s="308"/>
      <c r="L67" s="384" t="s">
        <v>354</v>
      </c>
      <c r="M67" s="270" t="s">
        <v>455</v>
      </c>
      <c r="N67" s="271"/>
      <c r="O67" s="271"/>
      <c r="P67" s="271"/>
      <c r="Q67" s="271"/>
      <c r="R67" s="271"/>
      <c r="S67" s="271"/>
      <c r="T67" s="280"/>
      <c r="U67" s="236"/>
      <c r="V67" s="236"/>
      <c r="W67" s="236"/>
      <c r="X67" s="236"/>
      <c r="Y67" s="236"/>
      <c r="Z67" s="236"/>
      <c r="AA67" s="236"/>
      <c r="AC67" s="34"/>
      <c r="AD67" s="34"/>
      <c r="AE67" s="34"/>
      <c r="AF67" s="34"/>
      <c r="AG67" s="34"/>
    </row>
    <row r="68" spans="1:34" s="231" customFormat="1" ht="18.149999999999999" customHeight="1">
      <c r="A68" s="165"/>
      <c r="B68" s="57" t="s">
        <v>364</v>
      </c>
      <c r="C68" s="11"/>
      <c r="D68" s="103" t="s">
        <v>351</v>
      </c>
      <c r="E68" s="71" t="s">
        <v>0</v>
      </c>
      <c r="F68" s="246"/>
      <c r="G68" s="51" t="s">
        <v>54</v>
      </c>
      <c r="H68" s="144" t="str">
        <f>IF(C73="","",C73)</f>
        <v/>
      </c>
      <c r="I68" s="177" t="s">
        <v>32</v>
      </c>
      <c r="J68" s="98" t="s">
        <v>0</v>
      </c>
      <c r="K68" s="308"/>
      <c r="L68" s="292"/>
      <c r="M68" s="305" t="s">
        <v>456</v>
      </c>
      <c r="N68" s="371"/>
      <c r="O68" s="371"/>
      <c r="P68" s="371"/>
      <c r="Q68" s="371"/>
      <c r="R68" s="371"/>
      <c r="S68" s="371"/>
      <c r="T68" s="307"/>
      <c r="U68" s="236"/>
      <c r="V68" s="236"/>
      <c r="W68" s="236"/>
      <c r="X68" s="236"/>
      <c r="Y68" s="236"/>
      <c r="Z68" s="236"/>
      <c r="AA68" s="236"/>
      <c r="AC68" s="34"/>
      <c r="AD68" s="34"/>
      <c r="AE68" s="34"/>
      <c r="AF68" s="34"/>
      <c r="AG68" s="34"/>
    </row>
    <row r="69" spans="1:34" s="231" customFormat="1" ht="18.149999999999999" customHeight="1">
      <c r="A69" s="70"/>
      <c r="B69" s="57" t="s">
        <v>365</v>
      </c>
      <c r="C69" s="11"/>
      <c r="D69" s="171" t="s">
        <v>352</v>
      </c>
      <c r="E69" s="71" t="s">
        <v>0</v>
      </c>
      <c r="G69" s="34" t="s">
        <v>394</v>
      </c>
      <c r="H69" s="229"/>
      <c r="I69" s="171" t="s">
        <v>351</v>
      </c>
      <c r="J69" s="98" t="s">
        <v>0</v>
      </c>
      <c r="K69" s="308"/>
      <c r="L69" s="292"/>
      <c r="M69" s="297" t="s">
        <v>453</v>
      </c>
      <c r="N69" s="298"/>
      <c r="O69" s="298"/>
      <c r="P69" s="298"/>
      <c r="Q69" s="298"/>
      <c r="R69" s="298"/>
      <c r="S69" s="298"/>
      <c r="T69" s="370"/>
      <c r="U69" s="236"/>
      <c r="V69" s="236"/>
      <c r="W69" s="236"/>
      <c r="X69" s="34"/>
      <c r="Y69" s="236"/>
      <c r="Z69" s="236"/>
      <c r="AA69" s="236"/>
      <c r="AC69" s="236"/>
      <c r="AD69" s="236"/>
      <c r="AE69" s="236"/>
      <c r="AF69" s="236"/>
      <c r="AG69" s="236"/>
    </row>
    <row r="70" spans="1:34" s="231" customFormat="1" ht="18.149999999999999" customHeight="1">
      <c r="A70" s="63" t="s">
        <v>49</v>
      </c>
      <c r="B70" s="57" t="s">
        <v>50</v>
      </c>
      <c r="C70" s="179" t="s">
        <v>281</v>
      </c>
      <c r="D70" s="180" t="s">
        <v>282</v>
      </c>
      <c r="E70" s="181"/>
      <c r="F70" s="246"/>
      <c r="G70" s="51" t="s">
        <v>398</v>
      </c>
      <c r="H70" s="144" t="str">
        <f>IF(AND(C73&lt;Sheet1!G24,Sheet1!G24&lt;D73),Sheet1!G24,"")</f>
        <v/>
      </c>
      <c r="I70" s="177" t="s">
        <v>32</v>
      </c>
      <c r="J70" s="98" t="s">
        <v>0</v>
      </c>
      <c r="K70" s="308"/>
      <c r="L70" s="300"/>
      <c r="M70" s="272" t="s">
        <v>454</v>
      </c>
      <c r="N70" s="273"/>
      <c r="O70" s="273"/>
      <c r="P70" s="273"/>
      <c r="Q70" s="273"/>
      <c r="R70" s="273"/>
      <c r="S70" s="273"/>
      <c r="T70" s="279"/>
      <c r="U70" s="236"/>
      <c r="V70" s="236"/>
      <c r="W70" s="236"/>
      <c r="X70" s="34"/>
      <c r="Y70" s="236"/>
      <c r="Z70" s="236"/>
      <c r="AA70" s="236"/>
      <c r="AC70" s="236"/>
      <c r="AD70" s="236"/>
      <c r="AE70" s="236"/>
      <c r="AF70" s="236"/>
      <c r="AG70" s="236"/>
    </row>
    <row r="71" spans="1:34" s="231" customFormat="1" ht="18.149999999999999" customHeight="1">
      <c r="A71" s="165"/>
      <c r="B71" s="57" t="s">
        <v>348</v>
      </c>
      <c r="C71" s="19"/>
      <c r="D71" s="11"/>
      <c r="E71" s="71" t="s">
        <v>0</v>
      </c>
      <c r="F71" s="112"/>
      <c r="G71" s="34" t="s">
        <v>394</v>
      </c>
      <c r="H71" s="229"/>
      <c r="I71" s="103" t="s">
        <v>351</v>
      </c>
      <c r="J71" s="98" t="s">
        <v>0</v>
      </c>
      <c r="K71" s="308"/>
      <c r="L71" s="230" t="s">
        <v>444</v>
      </c>
      <c r="M71" s="274" t="s">
        <v>457</v>
      </c>
      <c r="N71" s="275"/>
      <c r="O71" s="275"/>
      <c r="P71" s="275"/>
      <c r="Q71" s="275"/>
      <c r="R71" s="275"/>
      <c r="S71" s="275"/>
      <c r="T71" s="283"/>
      <c r="U71" s="236"/>
      <c r="V71" s="236"/>
      <c r="W71" s="236"/>
      <c r="X71" s="236"/>
      <c r="Y71" s="236"/>
      <c r="Z71" s="236"/>
      <c r="AA71" s="236"/>
      <c r="AC71" s="236"/>
      <c r="AD71" s="236"/>
      <c r="AE71" s="236"/>
      <c r="AF71" s="236"/>
      <c r="AG71" s="236"/>
    </row>
    <row r="72" spans="1:34" s="231" customFormat="1" ht="18.149999999999999" customHeight="1">
      <c r="A72" s="165"/>
      <c r="B72" s="231" t="s">
        <v>349</v>
      </c>
      <c r="C72" s="19"/>
      <c r="D72" s="11"/>
      <c r="E72" s="71" t="s">
        <v>0</v>
      </c>
      <c r="F72" s="168"/>
      <c r="G72" s="51" t="s">
        <v>397</v>
      </c>
      <c r="H72" s="144" t="str">
        <f>IF(AND(C73&lt;Sheet1!G25,Sheet1!G25&lt;D73),Sheet1!G25,"")</f>
        <v/>
      </c>
      <c r="I72" s="177" t="s">
        <v>32</v>
      </c>
      <c r="J72" s="98" t="s">
        <v>0</v>
      </c>
      <c r="K72" s="308"/>
      <c r="L72" s="230" t="s">
        <v>118</v>
      </c>
      <c r="M72" s="274" t="s">
        <v>267</v>
      </c>
      <c r="N72" s="275"/>
      <c r="O72" s="275"/>
      <c r="P72" s="275"/>
      <c r="Q72" s="275"/>
      <c r="R72" s="275"/>
      <c r="S72" s="275"/>
      <c r="T72" s="283"/>
      <c r="U72" s="236"/>
      <c r="V72" s="236"/>
      <c r="W72" s="236"/>
      <c r="X72" s="34"/>
      <c r="Y72" s="236"/>
      <c r="Z72" s="236"/>
      <c r="AA72" s="236"/>
      <c r="AC72" s="236"/>
      <c r="AD72" s="236"/>
      <c r="AE72" s="236"/>
      <c r="AF72" s="236"/>
      <c r="AG72" s="236"/>
    </row>
    <row r="73" spans="1:34" s="231" customFormat="1" ht="18.149999999999999" customHeight="1">
      <c r="A73" s="70"/>
      <c r="B73" s="57" t="s">
        <v>350</v>
      </c>
      <c r="C73" s="182" t="str">
        <f>IF(OR(C71="",C72=""),"",C71+C72)</f>
        <v/>
      </c>
      <c r="D73" s="175" t="str">
        <f>IF(OR(D71="",D72=""),"",D71+D72)</f>
        <v/>
      </c>
      <c r="E73" s="71" t="s">
        <v>0</v>
      </c>
      <c r="F73" s="168"/>
      <c r="G73" s="34" t="s">
        <v>394</v>
      </c>
      <c r="H73" s="229"/>
      <c r="I73" s="103" t="s">
        <v>351</v>
      </c>
      <c r="J73" s="98" t="s">
        <v>0</v>
      </c>
      <c r="K73" s="308"/>
      <c r="L73" s="230" t="s">
        <v>226</v>
      </c>
      <c r="M73" s="274" t="s">
        <v>458</v>
      </c>
      <c r="N73" s="275"/>
      <c r="O73" s="275"/>
      <c r="P73" s="275"/>
      <c r="Q73" s="275"/>
      <c r="R73" s="275"/>
      <c r="S73" s="275"/>
      <c r="T73" s="283"/>
      <c r="U73" s="236"/>
      <c r="V73" s="236"/>
      <c r="W73" s="236"/>
      <c r="X73" s="34"/>
      <c r="Y73" s="236"/>
      <c r="Z73" s="236"/>
      <c r="AA73" s="236"/>
      <c r="AC73" s="236"/>
      <c r="AD73" s="236"/>
      <c r="AE73" s="236"/>
      <c r="AF73" s="236"/>
      <c r="AG73" s="236"/>
    </row>
    <row r="74" spans="1:34" s="231" customFormat="1" ht="18.149999999999999" customHeight="1">
      <c r="A74" s="184"/>
      <c r="B74" s="57" t="s">
        <v>118</v>
      </c>
      <c r="C74" s="2"/>
      <c r="D74" s="2"/>
      <c r="E74" s="71" t="s">
        <v>0</v>
      </c>
      <c r="F74" s="168"/>
      <c r="G74" s="51" t="s">
        <v>396</v>
      </c>
      <c r="H74" s="144" t="str">
        <f>IF(D73="","",D73)</f>
        <v/>
      </c>
      <c r="I74" s="177" t="s">
        <v>32</v>
      </c>
      <c r="J74" s="98" t="s">
        <v>0</v>
      </c>
      <c r="K74" s="308"/>
      <c r="L74" s="230" t="s">
        <v>51</v>
      </c>
      <c r="M74" s="274" t="s">
        <v>459</v>
      </c>
      <c r="N74" s="275"/>
      <c r="O74" s="275"/>
      <c r="P74" s="275"/>
      <c r="Q74" s="275"/>
      <c r="R74" s="275"/>
      <c r="S74" s="275"/>
      <c r="T74" s="283"/>
      <c r="U74" s="236"/>
      <c r="V74" s="236"/>
      <c r="W74" s="236"/>
      <c r="X74" s="34"/>
      <c r="Y74" s="236"/>
      <c r="Z74" s="236"/>
      <c r="AA74" s="236"/>
      <c r="AC74" s="236"/>
      <c r="AD74" s="236"/>
      <c r="AE74" s="236"/>
      <c r="AF74" s="236"/>
      <c r="AG74" s="236"/>
      <c r="AH74" s="34"/>
    </row>
    <row r="75" spans="1:34" s="231" customFormat="1" ht="18.149999999999999" customHeight="1">
      <c r="A75" s="184"/>
      <c r="B75" s="135" t="s">
        <v>139</v>
      </c>
      <c r="C75" s="17"/>
      <c r="D75" s="17"/>
      <c r="E75" s="71" t="s">
        <v>0</v>
      </c>
      <c r="F75" s="112"/>
      <c r="G75" s="34" t="s">
        <v>394</v>
      </c>
      <c r="H75" s="229"/>
      <c r="I75" s="171" t="s">
        <v>351</v>
      </c>
      <c r="J75" s="98" t="s">
        <v>0</v>
      </c>
      <c r="K75" s="308"/>
      <c r="L75" s="281" t="s">
        <v>234</v>
      </c>
      <c r="M75" s="270" t="s">
        <v>269</v>
      </c>
      <c r="N75" s="271"/>
      <c r="O75" s="271"/>
      <c r="P75" s="271"/>
      <c r="Q75" s="271"/>
      <c r="R75" s="271"/>
      <c r="S75" s="271"/>
      <c r="T75" s="280"/>
      <c r="U75" s="236"/>
      <c r="V75" s="236"/>
      <c r="W75" s="236"/>
      <c r="X75" s="34"/>
      <c r="Y75" s="236"/>
      <c r="Z75" s="236"/>
      <c r="AA75" s="236"/>
      <c r="AC75" s="236"/>
      <c r="AD75" s="236"/>
      <c r="AE75" s="236"/>
      <c r="AF75" s="236"/>
      <c r="AG75" s="236"/>
      <c r="AH75" s="34"/>
    </row>
    <row r="76" spans="1:34" s="231" customFormat="1" ht="18.149999999999999" customHeight="1">
      <c r="A76" s="184"/>
      <c r="B76" s="135" t="s">
        <v>51</v>
      </c>
      <c r="C76" s="17"/>
      <c r="D76" s="17"/>
      <c r="E76" s="71" t="s">
        <v>0</v>
      </c>
      <c r="F76" s="112"/>
      <c r="G76" s="51" t="s">
        <v>395</v>
      </c>
      <c r="H76" s="144" t="str">
        <f>IF(OR(C24="既使用はかり",C82="不要"),"",IF(OR(C82="",D73=""),"",D73*(1/3)))</f>
        <v/>
      </c>
      <c r="I76" s="177" t="s">
        <v>32</v>
      </c>
      <c r="J76" s="98" t="s">
        <v>0</v>
      </c>
      <c r="K76" s="309"/>
      <c r="L76" s="282"/>
      <c r="M76" s="374" t="s">
        <v>327</v>
      </c>
      <c r="N76" s="375"/>
      <c r="O76" s="375"/>
      <c r="P76" s="375"/>
      <c r="Q76" s="375"/>
      <c r="R76" s="375"/>
      <c r="S76" s="375"/>
      <c r="T76" s="376"/>
      <c r="U76" s="236"/>
      <c r="V76" s="236"/>
      <c r="W76" s="236"/>
      <c r="X76" s="236"/>
      <c r="Y76" s="34"/>
      <c r="Z76" s="34"/>
      <c r="AA76" s="34"/>
      <c r="AC76" s="236"/>
      <c r="AD76" s="236"/>
      <c r="AE76" s="236"/>
      <c r="AF76" s="236"/>
      <c r="AG76" s="236"/>
      <c r="AH76" s="34"/>
    </row>
    <row r="77" spans="1:34" s="231" customFormat="1" ht="18.149999999999999" customHeight="1">
      <c r="A77" s="184"/>
      <c r="B77" s="112" t="s">
        <v>174</v>
      </c>
      <c r="C77" s="18"/>
      <c r="D77" s="17"/>
      <c r="E77" s="71" t="s">
        <v>0</v>
      </c>
      <c r="F77" s="112"/>
      <c r="G77" s="34" t="s">
        <v>394</v>
      </c>
      <c r="H77" s="229"/>
      <c r="I77" s="171" t="s">
        <v>351</v>
      </c>
      <c r="J77" s="98" t="s">
        <v>0</v>
      </c>
      <c r="K77" s="377" t="s">
        <v>215</v>
      </c>
      <c r="L77" s="281" t="s">
        <v>400</v>
      </c>
      <c r="M77" s="270" t="s">
        <v>460</v>
      </c>
      <c r="N77" s="271"/>
      <c r="O77" s="271"/>
      <c r="P77" s="271"/>
      <c r="Q77" s="271"/>
      <c r="R77" s="271"/>
      <c r="S77" s="271"/>
      <c r="T77" s="280"/>
      <c r="U77" s="236"/>
      <c r="V77" s="236"/>
      <c r="W77" s="236"/>
      <c r="X77" s="236"/>
      <c r="Y77" s="34"/>
      <c r="Z77" s="34"/>
      <c r="AA77" s="34"/>
      <c r="AC77" s="236"/>
      <c r="AD77" s="236"/>
      <c r="AE77" s="236"/>
      <c r="AF77" s="236"/>
      <c r="AG77" s="236"/>
      <c r="AH77" s="34"/>
    </row>
    <row r="78" spans="1:34" s="231" customFormat="1" ht="18.149999999999999" customHeight="1">
      <c r="A78" s="184"/>
      <c r="B78" s="112" t="s">
        <v>128</v>
      </c>
      <c r="C78" s="18"/>
      <c r="D78" s="17"/>
      <c r="E78" s="71" t="s">
        <v>0</v>
      </c>
      <c r="F78" s="168"/>
      <c r="G78" s="51" t="s">
        <v>393</v>
      </c>
      <c r="H78" s="144" t="str">
        <f>IF(H65="","",H65)</f>
        <v/>
      </c>
      <c r="I78" s="177" t="s">
        <v>32</v>
      </c>
      <c r="J78" s="98" t="s">
        <v>0</v>
      </c>
      <c r="K78" s="309"/>
      <c r="L78" s="282"/>
      <c r="M78" s="272" t="s">
        <v>461</v>
      </c>
      <c r="N78" s="273"/>
      <c r="O78" s="273"/>
      <c r="P78" s="273"/>
      <c r="Q78" s="273"/>
      <c r="R78" s="273"/>
      <c r="S78" s="273"/>
      <c r="T78" s="279"/>
      <c r="U78" s="236"/>
      <c r="V78" s="236"/>
      <c r="W78" s="236"/>
      <c r="X78" s="236"/>
      <c r="Y78" s="236"/>
      <c r="Z78" s="236"/>
      <c r="AA78" s="236"/>
      <c r="AC78" s="236"/>
      <c r="AD78" s="236"/>
      <c r="AE78" s="236"/>
      <c r="AF78" s="236"/>
      <c r="AG78" s="236"/>
      <c r="AH78" s="34"/>
    </row>
    <row r="79" spans="1:34" s="231" customFormat="1" ht="18.149999999999999" customHeight="1">
      <c r="A79" s="184"/>
      <c r="B79" s="112" t="s">
        <v>52</v>
      </c>
      <c r="C79" s="18"/>
      <c r="D79" s="17"/>
      <c r="E79" s="58" t="s">
        <v>0</v>
      </c>
      <c r="F79" s="168"/>
      <c r="G79" s="34" t="s">
        <v>394</v>
      </c>
      <c r="H79" s="229"/>
      <c r="I79" s="171" t="s">
        <v>351</v>
      </c>
      <c r="J79" s="98" t="s">
        <v>0</v>
      </c>
      <c r="K79" s="377" t="s">
        <v>212</v>
      </c>
      <c r="L79" s="281" t="s">
        <v>227</v>
      </c>
      <c r="M79" s="378" t="s">
        <v>270</v>
      </c>
      <c r="N79" s="379"/>
      <c r="O79" s="379"/>
      <c r="P79" s="379"/>
      <c r="Q79" s="379"/>
      <c r="R79" s="379"/>
      <c r="S79" s="379"/>
      <c r="T79" s="380"/>
      <c r="U79" s="236"/>
      <c r="V79" s="236"/>
      <c r="W79" s="236"/>
      <c r="X79" s="236"/>
      <c r="Y79" s="236"/>
      <c r="Z79" s="236"/>
      <c r="AA79" s="236"/>
      <c r="AC79" s="236"/>
      <c r="AD79" s="236"/>
      <c r="AE79" s="236"/>
      <c r="AF79" s="236"/>
      <c r="AG79" s="236"/>
    </row>
    <row r="80" spans="1:34" s="231" customFormat="1" ht="18.149999999999999" customHeight="1">
      <c r="A80" s="188"/>
      <c r="B80" s="106" t="s">
        <v>53</v>
      </c>
      <c r="C80" s="18"/>
      <c r="D80" s="17"/>
      <c r="E80" s="189" t="s">
        <v>0</v>
      </c>
      <c r="F80" s="168"/>
      <c r="G80" s="51" t="s">
        <v>392</v>
      </c>
      <c r="H80" s="144" t="str">
        <f>IF(H66="","",H66)</f>
        <v/>
      </c>
      <c r="I80" s="177" t="s">
        <v>32</v>
      </c>
      <c r="J80" s="98" t="s">
        <v>0</v>
      </c>
      <c r="K80" s="309"/>
      <c r="L80" s="282"/>
      <c r="M80" s="272" t="s">
        <v>462</v>
      </c>
      <c r="N80" s="273"/>
      <c r="O80" s="273"/>
      <c r="P80" s="273"/>
      <c r="Q80" s="273"/>
      <c r="R80" s="273"/>
      <c r="S80" s="273"/>
      <c r="T80" s="279"/>
      <c r="U80" s="236"/>
      <c r="V80" s="236"/>
      <c r="W80" s="236"/>
      <c r="X80" s="236"/>
      <c r="Y80" s="236"/>
      <c r="Z80" s="236"/>
      <c r="AA80" s="236"/>
      <c r="AC80" s="34"/>
      <c r="AD80" s="34"/>
      <c r="AE80" s="34"/>
      <c r="AF80" s="34"/>
      <c r="AG80" s="34"/>
    </row>
    <row r="81" spans="1:33" s="231" customFormat="1" ht="18.149999999999999" customHeight="1">
      <c r="A81" s="188" t="s">
        <v>2</v>
      </c>
      <c r="B81" s="96" t="s">
        <v>373</v>
      </c>
      <c r="C81" s="315"/>
      <c r="D81" s="316"/>
      <c r="E81" s="71" t="s">
        <v>0</v>
      </c>
      <c r="F81" s="168"/>
      <c r="G81" s="96" t="s">
        <v>394</v>
      </c>
      <c r="H81" s="20"/>
      <c r="I81" s="171" t="s">
        <v>351</v>
      </c>
      <c r="J81" s="98" t="s">
        <v>0</v>
      </c>
      <c r="K81" s="377" t="s">
        <v>216</v>
      </c>
      <c r="L81" s="254" t="s">
        <v>463</v>
      </c>
      <c r="M81" s="270" t="s">
        <v>465</v>
      </c>
      <c r="N81" s="271"/>
      <c r="O81" s="271"/>
      <c r="P81" s="271"/>
      <c r="Q81" s="271"/>
      <c r="R81" s="271"/>
      <c r="S81" s="271"/>
      <c r="T81" s="280"/>
      <c r="U81" s="236"/>
      <c r="V81" s="236"/>
      <c r="W81" s="236"/>
      <c r="X81" s="236"/>
      <c r="Y81" s="236"/>
      <c r="Z81" s="236"/>
      <c r="AA81" s="236"/>
      <c r="AC81" s="34"/>
      <c r="AD81" s="34"/>
      <c r="AE81" s="34"/>
      <c r="AF81" s="34"/>
      <c r="AG81" s="34"/>
    </row>
    <row r="82" spans="1:33" s="231" customFormat="1" ht="18.149999999999999" customHeight="1" thickBot="1">
      <c r="A82" s="190" t="s">
        <v>4</v>
      </c>
      <c r="B82" s="232" t="s">
        <v>141</v>
      </c>
      <c r="C82" s="317"/>
      <c r="D82" s="318"/>
      <c r="E82" s="76" t="s">
        <v>0</v>
      </c>
      <c r="F82" s="191"/>
      <c r="G82" s="291" t="s">
        <v>404</v>
      </c>
      <c r="H82" s="291"/>
      <c r="I82" s="291"/>
      <c r="J82" s="192"/>
      <c r="K82" s="309"/>
      <c r="L82" s="255" t="s">
        <v>464</v>
      </c>
      <c r="M82" s="272" t="s">
        <v>466</v>
      </c>
      <c r="N82" s="273"/>
      <c r="O82" s="273"/>
      <c r="P82" s="273"/>
      <c r="Q82" s="273"/>
      <c r="R82" s="273"/>
      <c r="S82" s="273"/>
      <c r="T82" s="279"/>
      <c r="U82" s="236"/>
      <c r="V82" s="236"/>
      <c r="W82" s="236"/>
      <c r="X82" s="236"/>
      <c r="Y82" s="236"/>
      <c r="Z82" s="236"/>
      <c r="AA82" s="236"/>
      <c r="AC82" s="236"/>
      <c r="AD82" s="236"/>
      <c r="AE82" s="236"/>
      <c r="AF82" s="236"/>
      <c r="AG82" s="236"/>
    </row>
    <row r="83" spans="1:33" s="231" customFormat="1" ht="18.149999999999999" customHeight="1">
      <c r="K83" s="234" t="s">
        <v>217</v>
      </c>
      <c r="L83" s="230" t="s">
        <v>228</v>
      </c>
      <c r="M83" s="381" t="s">
        <v>328</v>
      </c>
      <c r="N83" s="382"/>
      <c r="O83" s="382"/>
      <c r="P83" s="382"/>
      <c r="Q83" s="382"/>
      <c r="R83" s="382"/>
      <c r="S83" s="382"/>
      <c r="T83" s="383"/>
      <c r="U83" s="34"/>
      <c r="V83" s="34"/>
      <c r="W83" s="34"/>
      <c r="X83" s="236"/>
      <c r="Y83" s="236"/>
      <c r="Z83" s="236"/>
      <c r="AA83" s="236"/>
      <c r="AC83" s="236"/>
      <c r="AD83" s="236"/>
      <c r="AE83" s="236"/>
      <c r="AF83" s="236"/>
      <c r="AG83" s="236"/>
    </row>
    <row r="84" spans="1:33" s="231" customFormat="1" ht="18.149999999999999" customHeight="1" thickBot="1">
      <c r="A84" s="246" t="s">
        <v>73</v>
      </c>
      <c r="B84" s="319" t="s">
        <v>6</v>
      </c>
      <c r="C84" s="319"/>
      <c r="D84" s="34"/>
      <c r="E84" s="193"/>
      <c r="F84" s="246"/>
      <c r="G84" s="34"/>
      <c r="H84" s="34"/>
      <c r="I84" s="34"/>
      <c r="J84" s="237"/>
      <c r="K84" s="377" t="s">
        <v>15</v>
      </c>
      <c r="L84" s="281" t="s">
        <v>150</v>
      </c>
      <c r="M84" s="270" t="s">
        <v>467</v>
      </c>
      <c r="N84" s="271"/>
      <c r="O84" s="271"/>
      <c r="P84" s="271"/>
      <c r="Q84" s="271"/>
      <c r="R84" s="271"/>
      <c r="S84" s="271"/>
      <c r="T84" s="280"/>
      <c r="U84" s="236"/>
      <c r="V84" s="236"/>
      <c r="W84" s="236"/>
      <c r="X84" s="236"/>
      <c r="Y84" s="236"/>
      <c r="Z84" s="236"/>
      <c r="AA84" s="236"/>
      <c r="AC84" s="236"/>
      <c r="AD84" s="236"/>
      <c r="AE84" s="236"/>
      <c r="AF84" s="236"/>
      <c r="AG84" s="236"/>
    </row>
    <row r="85" spans="1:33" s="231" customFormat="1" ht="18.149999999999999" customHeight="1">
      <c r="A85" s="41"/>
      <c r="B85" s="320" t="s">
        <v>7</v>
      </c>
      <c r="C85" s="320"/>
      <c r="D85" s="321"/>
      <c r="E85" s="240" t="s">
        <v>1</v>
      </c>
      <c r="F85" s="43"/>
      <c r="G85" s="320" t="s">
        <v>7</v>
      </c>
      <c r="H85" s="320"/>
      <c r="I85" s="321"/>
      <c r="J85" s="44" t="s">
        <v>1</v>
      </c>
      <c r="K85" s="308"/>
      <c r="L85" s="282"/>
      <c r="M85" s="374" t="s">
        <v>330</v>
      </c>
      <c r="N85" s="375"/>
      <c r="O85" s="375"/>
      <c r="P85" s="375"/>
      <c r="Q85" s="375"/>
      <c r="R85" s="375"/>
      <c r="S85" s="375"/>
      <c r="T85" s="376"/>
      <c r="U85" s="236"/>
      <c r="V85" s="236"/>
      <c r="W85" s="236"/>
      <c r="X85" s="236"/>
      <c r="Y85" s="236"/>
      <c r="Z85" s="236"/>
      <c r="AA85" s="236"/>
      <c r="AC85" s="236"/>
      <c r="AD85" s="236"/>
      <c r="AE85" s="236"/>
      <c r="AF85" s="236"/>
      <c r="AG85" s="236"/>
    </row>
    <row r="86" spans="1:33" s="231" customFormat="1" ht="18.149999999999999" customHeight="1">
      <c r="A86" s="47" t="s">
        <v>10</v>
      </c>
      <c r="B86" s="48" t="s">
        <v>75</v>
      </c>
      <c r="C86" s="322"/>
      <c r="D86" s="323"/>
      <c r="E86" s="194" t="s">
        <v>0</v>
      </c>
      <c r="F86" s="87" t="s">
        <v>4</v>
      </c>
      <c r="G86" s="96" t="s">
        <v>77</v>
      </c>
      <c r="H86" s="351"/>
      <c r="I86" s="352"/>
      <c r="J86" s="60" t="s">
        <v>0</v>
      </c>
      <c r="K86" s="308"/>
      <c r="L86" s="230" t="s">
        <v>201</v>
      </c>
      <c r="M86" s="274" t="s">
        <v>468</v>
      </c>
      <c r="N86" s="275"/>
      <c r="O86" s="275"/>
      <c r="P86" s="275"/>
      <c r="Q86" s="275"/>
      <c r="R86" s="275"/>
      <c r="S86" s="275"/>
      <c r="T86" s="283"/>
      <c r="U86" s="236"/>
      <c r="V86" s="236"/>
      <c r="W86" s="236"/>
      <c r="X86" s="34"/>
      <c r="Y86" s="34"/>
      <c r="Z86" s="34"/>
      <c r="AA86" s="34"/>
      <c r="AC86" s="236"/>
      <c r="AD86" s="236"/>
      <c r="AE86" s="236"/>
      <c r="AF86" s="236"/>
      <c r="AG86" s="236"/>
    </row>
    <row r="87" spans="1:33" s="231" customFormat="1" ht="18.149999999999999" customHeight="1">
      <c r="A87" s="70" t="s">
        <v>49</v>
      </c>
      <c r="B87" s="34" t="s">
        <v>144</v>
      </c>
      <c r="C87" s="347"/>
      <c r="D87" s="348"/>
      <c r="E87" s="195" t="s">
        <v>0</v>
      </c>
      <c r="F87" s="196" t="s">
        <v>3</v>
      </c>
      <c r="G87" s="64" t="s">
        <v>85</v>
      </c>
      <c r="H87" s="349"/>
      <c r="I87" s="350"/>
      <c r="J87" s="117" t="s">
        <v>0</v>
      </c>
      <c r="K87" s="309"/>
      <c r="L87" s="230" t="s">
        <v>202</v>
      </c>
      <c r="M87" s="274" t="s">
        <v>469</v>
      </c>
      <c r="N87" s="275"/>
      <c r="O87" s="275"/>
      <c r="P87" s="275"/>
      <c r="Q87" s="275"/>
      <c r="R87" s="275"/>
      <c r="S87" s="275"/>
      <c r="T87" s="283"/>
      <c r="U87" s="236"/>
      <c r="V87" s="236"/>
      <c r="W87" s="236"/>
      <c r="X87" s="236"/>
      <c r="Y87" s="236"/>
      <c r="Z87" s="236"/>
      <c r="AA87" s="236"/>
      <c r="AC87" s="236"/>
      <c r="AD87" s="236"/>
      <c r="AE87" s="236"/>
      <c r="AF87" s="236"/>
      <c r="AG87" s="236"/>
    </row>
    <row r="88" spans="1:33" s="231" customFormat="1" ht="18.149999999999999" customHeight="1" thickBot="1">
      <c r="A88" s="88" t="s">
        <v>2</v>
      </c>
      <c r="B88" s="138" t="s">
        <v>376</v>
      </c>
      <c r="C88" s="317"/>
      <c r="D88" s="317"/>
      <c r="E88" s="76" t="s">
        <v>0</v>
      </c>
      <c r="F88" s="197"/>
      <c r="G88" s="89"/>
      <c r="H88" s="198"/>
      <c r="I88" s="198"/>
      <c r="J88" s="93"/>
      <c r="K88" s="294" t="s">
        <v>16</v>
      </c>
      <c r="L88" s="281" t="s">
        <v>225</v>
      </c>
      <c r="M88" s="270" t="s">
        <v>470</v>
      </c>
      <c r="N88" s="271"/>
      <c r="O88" s="271"/>
      <c r="P88" s="271"/>
      <c r="Q88" s="271"/>
      <c r="R88" s="271"/>
      <c r="S88" s="271"/>
      <c r="T88" s="280"/>
      <c r="U88" s="34"/>
      <c r="V88" s="34"/>
      <c r="W88" s="34"/>
      <c r="X88" s="236"/>
      <c r="Y88" s="236"/>
      <c r="Z88" s="236"/>
      <c r="AA88" s="236"/>
      <c r="AC88" s="236"/>
      <c r="AD88" s="236"/>
      <c r="AE88" s="236"/>
      <c r="AF88" s="236"/>
      <c r="AG88" s="236"/>
    </row>
    <row r="89" spans="1:33" s="231" customFormat="1" ht="18.149999999999999" customHeight="1">
      <c r="A89" s="29"/>
      <c r="B89" s="34"/>
      <c r="C89" s="237"/>
      <c r="D89" s="237"/>
      <c r="E89" s="31"/>
      <c r="F89" s="199"/>
      <c r="G89" s="28"/>
      <c r="H89" s="28"/>
      <c r="I89" s="28"/>
      <c r="J89" s="31"/>
      <c r="K89" s="296"/>
      <c r="L89" s="267"/>
      <c r="M89" s="297" t="s">
        <v>471</v>
      </c>
      <c r="N89" s="298"/>
      <c r="O89" s="298"/>
      <c r="P89" s="298"/>
      <c r="Q89" s="298"/>
      <c r="R89" s="298"/>
      <c r="S89" s="298"/>
      <c r="T89" s="370"/>
      <c r="U89" s="236"/>
      <c r="V89" s="236"/>
      <c r="W89" s="236"/>
      <c r="X89" s="34"/>
      <c r="Y89" s="34"/>
      <c r="Z89" s="34"/>
      <c r="AA89" s="34"/>
      <c r="AC89" s="236"/>
      <c r="AD89" s="236"/>
      <c r="AE89" s="236"/>
      <c r="AF89" s="236"/>
      <c r="AG89" s="236"/>
    </row>
    <row r="90" spans="1:33" s="231" customFormat="1" ht="18.149999999999999" customHeight="1" thickBot="1">
      <c r="A90" s="246" t="s">
        <v>74</v>
      </c>
      <c r="B90" s="319" t="s">
        <v>63</v>
      </c>
      <c r="C90" s="319"/>
      <c r="K90" s="296"/>
      <c r="L90" s="267"/>
      <c r="M90" s="297" t="s">
        <v>472</v>
      </c>
      <c r="N90" s="298"/>
      <c r="O90" s="298"/>
      <c r="P90" s="298"/>
      <c r="Q90" s="298"/>
      <c r="R90" s="298"/>
      <c r="S90" s="298"/>
      <c r="T90" s="370"/>
      <c r="U90" s="236"/>
      <c r="V90" s="236"/>
      <c r="W90" s="236"/>
      <c r="X90" s="236"/>
      <c r="Y90" s="236"/>
      <c r="Z90" s="236"/>
      <c r="AA90" s="236"/>
      <c r="AC90" s="34"/>
      <c r="AD90" s="34"/>
      <c r="AE90" s="34"/>
      <c r="AF90" s="34"/>
      <c r="AG90" s="34"/>
    </row>
    <row r="91" spans="1:33" s="231" customFormat="1" ht="18.149999999999999" customHeight="1">
      <c r="A91" s="353"/>
      <c r="B91" s="354"/>
      <c r="C91" s="354"/>
      <c r="D91" s="354"/>
      <c r="E91" s="354"/>
      <c r="F91" s="354"/>
      <c r="G91" s="354"/>
      <c r="H91" s="354"/>
      <c r="I91" s="354"/>
      <c r="J91" s="355"/>
      <c r="K91" s="296"/>
      <c r="L91" s="267"/>
      <c r="M91" s="297" t="s">
        <v>473</v>
      </c>
      <c r="N91" s="298"/>
      <c r="O91" s="298"/>
      <c r="P91" s="298"/>
      <c r="Q91" s="298"/>
      <c r="R91" s="298"/>
      <c r="S91" s="298"/>
      <c r="T91" s="370"/>
      <c r="U91" s="236"/>
      <c r="V91" s="236"/>
      <c r="W91" s="236"/>
      <c r="X91" s="236"/>
      <c r="Y91" s="236"/>
      <c r="Z91" s="236"/>
      <c r="AA91" s="236"/>
      <c r="AC91" s="236"/>
      <c r="AD91" s="236"/>
      <c r="AE91" s="236"/>
      <c r="AF91" s="236"/>
      <c r="AG91" s="236"/>
    </row>
    <row r="92" spans="1:33" s="231" customFormat="1" ht="18.149999999999999" customHeight="1">
      <c r="A92" s="356"/>
      <c r="B92" s="357"/>
      <c r="C92" s="357"/>
      <c r="D92" s="357"/>
      <c r="E92" s="357"/>
      <c r="F92" s="357"/>
      <c r="G92" s="357"/>
      <c r="H92" s="357"/>
      <c r="I92" s="357"/>
      <c r="J92" s="358"/>
      <c r="K92" s="296"/>
      <c r="L92" s="267"/>
      <c r="M92" s="297" t="s">
        <v>474</v>
      </c>
      <c r="N92" s="298"/>
      <c r="O92" s="298"/>
      <c r="P92" s="298"/>
      <c r="Q92" s="298"/>
      <c r="R92" s="298"/>
      <c r="S92" s="298"/>
      <c r="T92" s="370"/>
      <c r="U92" s="236"/>
      <c r="V92" s="236"/>
      <c r="W92" s="236"/>
      <c r="X92" s="236"/>
      <c r="Y92" s="236"/>
      <c r="Z92" s="236"/>
      <c r="AA92" s="236"/>
      <c r="AC92" s="236"/>
      <c r="AD92" s="236"/>
      <c r="AE92" s="236"/>
      <c r="AF92" s="236"/>
      <c r="AG92" s="236"/>
    </row>
    <row r="93" spans="1:33" s="231" customFormat="1" ht="18.149999999999999" customHeight="1">
      <c r="A93" s="356"/>
      <c r="B93" s="357"/>
      <c r="C93" s="357"/>
      <c r="D93" s="357"/>
      <c r="E93" s="357"/>
      <c r="F93" s="357"/>
      <c r="G93" s="357"/>
      <c r="H93" s="357"/>
      <c r="I93" s="357"/>
      <c r="J93" s="358"/>
      <c r="K93" s="296"/>
      <c r="L93" s="267"/>
      <c r="M93" s="297" t="s">
        <v>476</v>
      </c>
      <c r="N93" s="298"/>
      <c r="O93" s="298"/>
      <c r="P93" s="298"/>
      <c r="Q93" s="298"/>
      <c r="R93" s="298"/>
      <c r="S93" s="298"/>
      <c r="T93" s="370"/>
      <c r="U93" s="34"/>
      <c r="V93" s="34"/>
      <c r="W93" s="34"/>
      <c r="X93" s="236"/>
      <c r="Y93" s="236"/>
      <c r="Z93" s="236"/>
      <c r="AA93" s="236"/>
      <c r="AC93" s="34"/>
      <c r="AD93" s="34"/>
      <c r="AE93" s="34"/>
      <c r="AF93" s="34"/>
      <c r="AG93" s="34"/>
    </row>
    <row r="94" spans="1:33" s="231" customFormat="1" ht="18.149999999999999" customHeight="1">
      <c r="A94" s="356"/>
      <c r="B94" s="357"/>
      <c r="C94" s="357"/>
      <c r="D94" s="357"/>
      <c r="E94" s="357"/>
      <c r="F94" s="357"/>
      <c r="G94" s="357"/>
      <c r="H94" s="357"/>
      <c r="I94" s="357"/>
      <c r="J94" s="358"/>
      <c r="K94" s="296"/>
      <c r="L94" s="267"/>
      <c r="M94" s="297" t="s">
        <v>475</v>
      </c>
      <c r="N94" s="298"/>
      <c r="O94" s="298"/>
      <c r="P94" s="298"/>
      <c r="Q94" s="298"/>
      <c r="R94" s="298"/>
      <c r="S94" s="298"/>
      <c r="T94" s="370"/>
      <c r="U94" s="34"/>
      <c r="V94" s="34"/>
      <c r="W94" s="34"/>
      <c r="X94" s="236"/>
      <c r="Y94" s="236"/>
      <c r="Z94" s="236"/>
      <c r="AA94" s="236"/>
      <c r="AC94" s="236"/>
      <c r="AD94" s="236"/>
      <c r="AE94" s="236"/>
      <c r="AF94" s="236"/>
      <c r="AG94" s="236"/>
    </row>
    <row r="95" spans="1:33" s="231" customFormat="1" ht="18.149999999999999" customHeight="1" thickBot="1">
      <c r="A95" s="359"/>
      <c r="B95" s="360"/>
      <c r="C95" s="360"/>
      <c r="D95" s="360"/>
      <c r="E95" s="360"/>
      <c r="F95" s="360"/>
      <c r="G95" s="360"/>
      <c r="H95" s="360"/>
      <c r="I95" s="360"/>
      <c r="J95" s="361"/>
      <c r="K95" s="296"/>
      <c r="L95" s="267"/>
      <c r="M95" s="305" t="s">
        <v>357</v>
      </c>
      <c r="N95" s="371"/>
      <c r="O95" s="371"/>
      <c r="P95" s="371"/>
      <c r="Q95" s="371"/>
      <c r="R95" s="371"/>
      <c r="S95" s="371"/>
      <c r="T95" s="307"/>
      <c r="U95" s="236"/>
      <c r="V95" s="236"/>
      <c r="W95" s="236"/>
      <c r="X95" s="236"/>
      <c r="Y95" s="236"/>
      <c r="Z95" s="236"/>
      <c r="AA95" s="236"/>
      <c r="AC95" s="236"/>
      <c r="AD95" s="236"/>
      <c r="AE95" s="236"/>
      <c r="AF95" s="236"/>
      <c r="AG95" s="236"/>
    </row>
    <row r="96" spans="1:33" s="231" customFormat="1" ht="18.149999999999999" customHeight="1" thickBot="1">
      <c r="A96" s="40"/>
      <c r="B96" s="40"/>
      <c r="C96" s="40"/>
      <c r="D96" s="40"/>
      <c r="E96" s="40"/>
      <c r="F96" s="40"/>
      <c r="G96" s="40"/>
      <c r="H96" s="40"/>
      <c r="I96" s="40"/>
      <c r="J96" s="40"/>
      <c r="K96" s="369"/>
      <c r="L96" s="368"/>
      <c r="M96" s="372" t="s">
        <v>478</v>
      </c>
      <c r="N96" s="291"/>
      <c r="O96" s="291"/>
      <c r="P96" s="291"/>
      <c r="Q96" s="291"/>
      <c r="R96" s="291"/>
      <c r="S96" s="291"/>
      <c r="T96" s="373"/>
      <c r="U96" s="236"/>
      <c r="V96" s="236"/>
      <c r="W96" s="236"/>
      <c r="X96" s="28"/>
      <c r="Y96" s="28"/>
      <c r="Z96" s="28"/>
      <c r="AA96" s="28"/>
      <c r="AC96" s="236"/>
      <c r="AD96" s="236"/>
      <c r="AE96" s="236"/>
      <c r="AF96" s="236"/>
      <c r="AG96" s="236"/>
    </row>
    <row r="97" spans="1:33" s="231" customFormat="1" ht="18.149999999999999" customHeight="1">
      <c r="A97" s="29"/>
      <c r="B97" s="201" t="s">
        <v>76</v>
      </c>
      <c r="C97" s="344"/>
      <c r="D97" s="344"/>
      <c r="E97" s="31"/>
      <c r="F97" s="246"/>
      <c r="G97" s="201" t="s">
        <v>145</v>
      </c>
      <c r="H97" s="345"/>
      <c r="I97" s="345"/>
      <c r="J97" s="345"/>
      <c r="K97" s="236"/>
      <c r="L97" s="236"/>
      <c r="U97" s="236"/>
      <c r="V97" s="236"/>
      <c r="W97" s="236"/>
      <c r="X97" s="28"/>
      <c r="Y97" s="28"/>
      <c r="Z97" s="28"/>
      <c r="AA97" s="28"/>
      <c r="AC97" s="236"/>
      <c r="AD97" s="236"/>
      <c r="AE97" s="236"/>
      <c r="AF97" s="236"/>
      <c r="AG97" s="236"/>
    </row>
    <row r="98" spans="1:33" s="231" customFormat="1" ht="18.149999999999999" customHeight="1">
      <c r="A98" s="29"/>
      <c r="B98" s="28"/>
      <c r="C98" s="28"/>
      <c r="D98" s="28"/>
      <c r="E98" s="237"/>
      <c r="F98" s="199"/>
      <c r="G98" s="28"/>
      <c r="H98" s="28"/>
      <c r="I98" s="28"/>
      <c r="J98" s="31"/>
      <c r="K98" s="236"/>
      <c r="L98" s="236"/>
      <c r="U98" s="27"/>
      <c r="V98" s="27"/>
      <c r="W98" s="27"/>
      <c r="X98" s="28"/>
      <c r="Y98" s="28"/>
      <c r="Z98" s="28"/>
      <c r="AA98" s="28"/>
      <c r="AC98" s="236"/>
      <c r="AD98" s="236"/>
      <c r="AE98" s="236"/>
      <c r="AF98" s="236"/>
      <c r="AG98" s="236"/>
    </row>
    <row r="99" spans="1:33" s="231" customFormat="1" ht="18.149999999999999" customHeight="1">
      <c r="A99" s="29"/>
      <c r="B99" s="28"/>
      <c r="C99" s="314" t="s">
        <v>90</v>
      </c>
      <c r="D99" s="314"/>
      <c r="E99" s="314"/>
      <c r="F99" s="314"/>
      <c r="G99" s="314"/>
      <c r="H99" s="346" t="s">
        <v>147</v>
      </c>
      <c r="I99" s="346"/>
      <c r="J99" s="346"/>
      <c r="K99" s="236"/>
      <c r="L99" s="236"/>
      <c r="M99" s="236"/>
      <c r="N99" s="236"/>
      <c r="O99" s="236"/>
      <c r="P99" s="236"/>
      <c r="Q99" s="236"/>
      <c r="R99" s="236"/>
      <c r="S99" s="236"/>
      <c r="T99" s="236"/>
      <c r="U99" s="27"/>
      <c r="V99" s="27"/>
      <c r="W99" s="27"/>
      <c r="X99" s="28"/>
      <c r="Y99" s="28"/>
      <c r="Z99" s="28"/>
      <c r="AA99" s="28"/>
      <c r="AC99" s="236"/>
      <c r="AD99" s="236"/>
      <c r="AE99" s="236"/>
      <c r="AF99" s="236"/>
      <c r="AG99" s="236"/>
    </row>
    <row r="100" spans="1:33" ht="15" customHeight="1">
      <c r="X100" s="28"/>
    </row>
    <row r="101" spans="1:33" ht="15" customHeight="1">
      <c r="X101" s="28"/>
    </row>
    <row r="102" spans="1:33" ht="15" customHeight="1">
      <c r="X102" s="28"/>
    </row>
    <row r="103" spans="1:33" ht="15" customHeight="1">
      <c r="X103" s="28"/>
    </row>
    <row r="104" spans="1:33" ht="15" customHeight="1">
      <c r="X104" s="28"/>
    </row>
    <row r="105" spans="1:33" ht="15" customHeight="1">
      <c r="X105" s="28"/>
    </row>
    <row r="106" spans="1:33" ht="15" customHeight="1">
      <c r="X106" s="28"/>
    </row>
    <row r="107" spans="1:33" ht="15" customHeight="1">
      <c r="X107" s="28"/>
    </row>
    <row r="108" spans="1:33" ht="15" customHeight="1">
      <c r="X108" s="28"/>
    </row>
    <row r="109" spans="1:33" ht="15" customHeight="1">
      <c r="X109" s="28"/>
    </row>
    <row r="110" spans="1:33" ht="15" customHeight="1">
      <c r="X110" s="28"/>
    </row>
    <row r="111" spans="1:33" ht="15" customHeight="1">
      <c r="X111" s="28"/>
    </row>
    <row r="112" spans="1:33" ht="15" customHeight="1">
      <c r="X112" s="28"/>
    </row>
    <row r="113" spans="24:24" ht="15" customHeight="1">
      <c r="X113" s="28"/>
    </row>
    <row r="114" spans="24:24" ht="15" customHeight="1">
      <c r="X114" s="28"/>
    </row>
    <row r="115" spans="24:24" ht="15" customHeight="1">
      <c r="X115" s="28"/>
    </row>
    <row r="116" spans="24:24" ht="15" customHeight="1">
      <c r="X116" s="28"/>
    </row>
    <row r="117" spans="24:24" ht="15" customHeight="1">
      <c r="X117" s="28"/>
    </row>
    <row r="118" spans="24:24" ht="15" customHeight="1">
      <c r="X118" s="28"/>
    </row>
    <row r="119" spans="24:24" ht="15" customHeight="1">
      <c r="X119" s="28"/>
    </row>
    <row r="120" spans="24:24" ht="15" customHeight="1">
      <c r="X120" s="28"/>
    </row>
    <row r="121" spans="24:24" ht="15" customHeight="1">
      <c r="X121" s="28"/>
    </row>
    <row r="122" spans="24:24" ht="15" customHeight="1">
      <c r="X122" s="28"/>
    </row>
    <row r="123" spans="24:24" ht="15" customHeight="1">
      <c r="X123" s="28"/>
    </row>
    <row r="124" spans="24:24" ht="15" customHeight="1">
      <c r="X124" s="28"/>
    </row>
    <row r="125" spans="24:24" ht="15" customHeight="1">
      <c r="X125" s="28"/>
    </row>
    <row r="126" spans="24:24" ht="15" customHeight="1">
      <c r="X126" s="28"/>
    </row>
    <row r="127" spans="24:24" ht="15" customHeight="1">
      <c r="X127" s="28"/>
    </row>
    <row r="128" spans="24:24" ht="15" customHeight="1">
      <c r="X128" s="28"/>
    </row>
    <row r="129" spans="24:24" ht="15" customHeight="1">
      <c r="X129" s="28"/>
    </row>
    <row r="130" spans="24:24" ht="15" customHeight="1">
      <c r="X130" s="28"/>
    </row>
    <row r="131" spans="24:24" ht="15" customHeight="1">
      <c r="X131" s="28"/>
    </row>
    <row r="132" spans="24:24" ht="15" customHeight="1">
      <c r="X132" s="28"/>
    </row>
    <row r="133" spans="24:24" ht="15" customHeight="1">
      <c r="X133" s="28"/>
    </row>
    <row r="134" spans="24:24" ht="15" customHeight="1">
      <c r="X134" s="28"/>
    </row>
    <row r="135" spans="24:24" ht="15" customHeight="1">
      <c r="X135" s="28"/>
    </row>
    <row r="136" spans="24:24" ht="15" customHeight="1">
      <c r="X136" s="28"/>
    </row>
    <row r="137" spans="24:24" ht="15" customHeight="1">
      <c r="X137" s="28"/>
    </row>
    <row r="138" spans="24:24" ht="15" customHeight="1">
      <c r="X138" s="28"/>
    </row>
    <row r="139" spans="24:24" ht="15" customHeight="1">
      <c r="X139" s="28"/>
    </row>
    <row r="140" spans="24:24" ht="15" customHeight="1">
      <c r="X140" s="28"/>
    </row>
    <row r="141" spans="24:24" ht="15" customHeight="1">
      <c r="X141" s="28"/>
    </row>
    <row r="142" spans="24:24" ht="15" customHeight="1">
      <c r="X142" s="28"/>
    </row>
    <row r="143" spans="24:24" ht="15" customHeight="1">
      <c r="X143" s="28"/>
    </row>
    <row r="144" spans="24:24" ht="15" customHeight="1">
      <c r="X144" s="28"/>
    </row>
    <row r="145" spans="12:24" ht="15" customHeight="1">
      <c r="X145" s="28"/>
    </row>
    <row r="146" spans="12:24" ht="15" customHeight="1">
      <c r="X146" s="28"/>
    </row>
    <row r="147" spans="12:24" ht="15" customHeight="1">
      <c r="X147" s="28"/>
    </row>
    <row r="148" spans="12:24" ht="15" customHeight="1">
      <c r="X148" s="28"/>
    </row>
    <row r="149" spans="12:24" ht="15" customHeight="1">
      <c r="U149" s="28"/>
      <c r="V149" s="28"/>
      <c r="W149" s="28"/>
      <c r="X149" s="28"/>
    </row>
    <row r="150" spans="12:24" ht="15" customHeight="1">
      <c r="U150" s="28"/>
      <c r="V150" s="28"/>
      <c r="W150" s="28"/>
      <c r="X150" s="28"/>
    </row>
    <row r="151" spans="12:24" ht="15" customHeight="1">
      <c r="L151" s="28"/>
      <c r="M151" s="28"/>
      <c r="N151" s="28"/>
      <c r="O151" s="28"/>
      <c r="P151" s="28"/>
      <c r="Q151" s="28"/>
      <c r="R151" s="28"/>
      <c r="S151" s="28"/>
      <c r="T151" s="28"/>
      <c r="U151" s="28"/>
      <c r="V151" s="28"/>
      <c r="W151" s="28"/>
    </row>
    <row r="152" spans="12:24" ht="15" customHeight="1">
      <c r="L152" s="28"/>
      <c r="M152" s="28"/>
      <c r="N152" s="28"/>
      <c r="O152" s="28"/>
      <c r="P152" s="28"/>
      <c r="Q152" s="28"/>
      <c r="R152" s="28"/>
      <c r="S152" s="28"/>
      <c r="T152" s="28"/>
      <c r="U152" s="28"/>
      <c r="V152" s="28"/>
      <c r="W152" s="28"/>
    </row>
    <row r="153" spans="12:24" ht="15" customHeight="1">
      <c r="L153" s="28"/>
      <c r="M153" s="28"/>
      <c r="N153" s="28"/>
      <c r="O153" s="28"/>
      <c r="P153" s="28"/>
      <c r="Q153" s="28"/>
      <c r="R153" s="28"/>
      <c r="S153" s="28"/>
      <c r="T153" s="28"/>
    </row>
    <row r="154" spans="12:24" ht="15" customHeight="1">
      <c r="L154" s="28"/>
      <c r="M154" s="28"/>
      <c r="N154" s="28"/>
      <c r="O154" s="28"/>
      <c r="P154" s="28"/>
      <c r="Q154" s="28"/>
      <c r="R154" s="28"/>
      <c r="S154" s="28"/>
      <c r="T154" s="28"/>
    </row>
  </sheetData>
  <dataConsolidate/>
  <mergeCells count="228">
    <mergeCell ref="A1:J1"/>
    <mergeCell ref="D6:F6"/>
    <mergeCell ref="I6:J6"/>
    <mergeCell ref="B7:C7"/>
    <mergeCell ref="B8:D8"/>
    <mergeCell ref="G8:I8"/>
    <mergeCell ref="H3:I3"/>
    <mergeCell ref="H4:I4"/>
    <mergeCell ref="C13:D13"/>
    <mergeCell ref="H13:I13"/>
    <mergeCell ref="C14:D14"/>
    <mergeCell ref="H14:I14"/>
    <mergeCell ref="C9:D9"/>
    <mergeCell ref="C10:D10"/>
    <mergeCell ref="H10:I10"/>
    <mergeCell ref="C12:D12"/>
    <mergeCell ref="H12:I12"/>
    <mergeCell ref="C18:D18"/>
    <mergeCell ref="H18:I18"/>
    <mergeCell ref="C19:D19"/>
    <mergeCell ref="H19:I19"/>
    <mergeCell ref="C20:D20"/>
    <mergeCell ref="B16:C16"/>
    <mergeCell ref="B17:D17"/>
    <mergeCell ref="G17:I17"/>
    <mergeCell ref="M16:T16"/>
    <mergeCell ref="C24:D24"/>
    <mergeCell ref="C25:D25"/>
    <mergeCell ref="M17:T17"/>
    <mergeCell ref="M18:T18"/>
    <mergeCell ref="C26:D26"/>
    <mergeCell ref="B22:C22"/>
    <mergeCell ref="B23:D23"/>
    <mergeCell ref="G23:I23"/>
    <mergeCell ref="K19:K20"/>
    <mergeCell ref="L19:L20"/>
    <mergeCell ref="M19:T19"/>
    <mergeCell ref="M20:T20"/>
    <mergeCell ref="C33:D33"/>
    <mergeCell ref="H33:I33"/>
    <mergeCell ref="M25:T25"/>
    <mergeCell ref="M27:T27"/>
    <mergeCell ref="M26:T26"/>
    <mergeCell ref="M28:T28"/>
    <mergeCell ref="L23:L28"/>
    <mergeCell ref="K23:K28"/>
    <mergeCell ref="M21:T21"/>
    <mergeCell ref="M22:T22"/>
    <mergeCell ref="K21:K22"/>
    <mergeCell ref="L21:L22"/>
    <mergeCell ref="M23:T23"/>
    <mergeCell ref="M24:T24"/>
    <mergeCell ref="L33:L34"/>
    <mergeCell ref="M33:T33"/>
    <mergeCell ref="H34:I34"/>
    <mergeCell ref="G35:I35"/>
    <mergeCell ref="H31:I31"/>
    <mergeCell ref="H32:I32"/>
    <mergeCell ref="C28:D28"/>
    <mergeCell ref="C29:D29"/>
    <mergeCell ref="C30:D30"/>
    <mergeCell ref="H30:I30"/>
    <mergeCell ref="C31:D31"/>
    <mergeCell ref="C40:D40"/>
    <mergeCell ref="G40:I40"/>
    <mergeCell ref="B41:C41"/>
    <mergeCell ref="B42:D42"/>
    <mergeCell ref="G42:I42"/>
    <mergeCell ref="C43:D43"/>
    <mergeCell ref="G37:I37"/>
    <mergeCell ref="G38:I38"/>
    <mergeCell ref="G39:I39"/>
    <mergeCell ref="H48:I48"/>
    <mergeCell ref="C46:D46"/>
    <mergeCell ref="H46:I46"/>
    <mergeCell ref="C47:D47"/>
    <mergeCell ref="H47:I47"/>
    <mergeCell ref="H43:I43"/>
    <mergeCell ref="C44:D44"/>
    <mergeCell ref="H44:I44"/>
    <mergeCell ref="C45:D45"/>
    <mergeCell ref="H45:I45"/>
    <mergeCell ref="B52:C52"/>
    <mergeCell ref="B53:D53"/>
    <mergeCell ref="G53:I53"/>
    <mergeCell ref="C54:D54"/>
    <mergeCell ref="H54:I54"/>
    <mergeCell ref="C55:D55"/>
    <mergeCell ref="H55:I55"/>
    <mergeCell ref="C49:G49"/>
    <mergeCell ref="H49:J49"/>
    <mergeCell ref="A50:J50"/>
    <mergeCell ref="M74:T74"/>
    <mergeCell ref="M75:T75"/>
    <mergeCell ref="M76:T76"/>
    <mergeCell ref="H64:I64"/>
    <mergeCell ref="B60:C60"/>
    <mergeCell ref="B61:D61"/>
    <mergeCell ref="G61:I61"/>
    <mergeCell ref="C63:D63"/>
    <mergeCell ref="C56:D56"/>
    <mergeCell ref="H56:I56"/>
    <mergeCell ref="C57:D57"/>
    <mergeCell ref="C58:D58"/>
    <mergeCell ref="M64:T64"/>
    <mergeCell ref="L75:L76"/>
    <mergeCell ref="K1:T1"/>
    <mergeCell ref="K2:T2"/>
    <mergeCell ref="L3:T3"/>
    <mergeCell ref="A94:J94"/>
    <mergeCell ref="A95:J95"/>
    <mergeCell ref="C97:D97"/>
    <mergeCell ref="H97:J97"/>
    <mergeCell ref="C99:G99"/>
    <mergeCell ref="H99:J99"/>
    <mergeCell ref="A91:J91"/>
    <mergeCell ref="A92:J92"/>
    <mergeCell ref="A93:J93"/>
    <mergeCell ref="H87:I87"/>
    <mergeCell ref="C88:D88"/>
    <mergeCell ref="B90:C90"/>
    <mergeCell ref="B85:D85"/>
    <mergeCell ref="G85:I85"/>
    <mergeCell ref="C86:D86"/>
    <mergeCell ref="H86:I86"/>
    <mergeCell ref="C87:D87"/>
    <mergeCell ref="C81:D81"/>
    <mergeCell ref="C82:D82"/>
    <mergeCell ref="G82:I82"/>
    <mergeCell ref="B84:C84"/>
    <mergeCell ref="L4:L6"/>
    <mergeCell ref="K4:K6"/>
    <mergeCell ref="K12:K18"/>
    <mergeCell ref="L12:L18"/>
    <mergeCell ref="M11:T11"/>
    <mergeCell ref="M4:T4"/>
    <mergeCell ref="M12:T12"/>
    <mergeCell ref="M13:T13"/>
    <mergeCell ref="M14:T14"/>
    <mergeCell ref="M15:T15"/>
    <mergeCell ref="M5:T5"/>
    <mergeCell ref="M6:T6"/>
    <mergeCell ref="M7:T7"/>
    <mergeCell ref="M8:T8"/>
    <mergeCell ref="M9:T9"/>
    <mergeCell ref="M10:T10"/>
    <mergeCell ref="M34:T34"/>
    <mergeCell ref="M35:T35"/>
    <mergeCell ref="M36:O36"/>
    <mergeCell ref="M37:O37"/>
    <mergeCell ref="L29:L30"/>
    <mergeCell ref="M29:T29"/>
    <mergeCell ref="M30:T30"/>
    <mergeCell ref="L31:L32"/>
    <mergeCell ref="M31:T31"/>
    <mergeCell ref="M32:T32"/>
    <mergeCell ref="M45:T45"/>
    <mergeCell ref="M46:T46"/>
    <mergeCell ref="M44:T44"/>
    <mergeCell ref="K42:K46"/>
    <mergeCell ref="L42:L46"/>
    <mergeCell ref="M38:T38"/>
    <mergeCell ref="M39:T39"/>
    <mergeCell ref="M40:T40"/>
    <mergeCell ref="M41:T41"/>
    <mergeCell ref="M42:T42"/>
    <mergeCell ref="M43:T43"/>
    <mergeCell ref="M55:T55"/>
    <mergeCell ref="M56:T56"/>
    <mergeCell ref="M57:T57"/>
    <mergeCell ref="M58:T58"/>
    <mergeCell ref="L54:L58"/>
    <mergeCell ref="M47:T47"/>
    <mergeCell ref="M48:T48"/>
    <mergeCell ref="M49:T49"/>
    <mergeCell ref="K50:T50"/>
    <mergeCell ref="K51:T51"/>
    <mergeCell ref="L52:T52"/>
    <mergeCell ref="L53:T53"/>
    <mergeCell ref="L77:L78"/>
    <mergeCell ref="M77:T77"/>
    <mergeCell ref="M78:T78"/>
    <mergeCell ref="K53:K64"/>
    <mergeCell ref="K65:K76"/>
    <mergeCell ref="K77:K78"/>
    <mergeCell ref="M69:T69"/>
    <mergeCell ref="M70:T70"/>
    <mergeCell ref="L67:L70"/>
    <mergeCell ref="M71:T71"/>
    <mergeCell ref="M72:T72"/>
    <mergeCell ref="M73:T73"/>
    <mergeCell ref="M65:T65"/>
    <mergeCell ref="M66:T66"/>
    <mergeCell ref="L61:L62"/>
    <mergeCell ref="L63:L64"/>
    <mergeCell ref="M67:T67"/>
    <mergeCell ref="M68:T68"/>
    <mergeCell ref="M59:T59"/>
    <mergeCell ref="M60:T60"/>
    <mergeCell ref="M61:T61"/>
    <mergeCell ref="M62:T62"/>
    <mergeCell ref="M63:T63"/>
    <mergeCell ref="M54:T54"/>
    <mergeCell ref="M84:T84"/>
    <mergeCell ref="M85:T85"/>
    <mergeCell ref="L84:L85"/>
    <mergeCell ref="M86:T86"/>
    <mergeCell ref="M87:T87"/>
    <mergeCell ref="K84:K87"/>
    <mergeCell ref="M79:T79"/>
    <mergeCell ref="M80:T80"/>
    <mergeCell ref="L79:L80"/>
    <mergeCell ref="K79:K80"/>
    <mergeCell ref="K81:K82"/>
    <mergeCell ref="M81:T81"/>
    <mergeCell ref="M82:T82"/>
    <mergeCell ref="M83:T83"/>
    <mergeCell ref="L88:L96"/>
    <mergeCell ref="K88:K96"/>
    <mergeCell ref="M88:T88"/>
    <mergeCell ref="M89:T89"/>
    <mergeCell ref="M90:T90"/>
    <mergeCell ref="M95:T95"/>
    <mergeCell ref="M91:T91"/>
    <mergeCell ref="M92:T92"/>
    <mergeCell ref="M93:T93"/>
    <mergeCell ref="M94:T94"/>
    <mergeCell ref="M96:T96"/>
  </mergeCells>
  <phoneticPr fontId="1"/>
  <dataValidations count="28">
    <dataValidation type="custom" allowBlank="1" showInputMessage="1" showErrorMessage="1" sqref="D71">
      <formula1>C64&gt;=D71</formula1>
    </dataValidation>
    <dataValidation type="custom" allowBlank="1" showInputMessage="1" showErrorMessage="1" sqref="C66">
      <formula1>C66&lt;C70</formula1>
    </dataValidation>
    <dataValidation type="list" allowBlank="1" showInputMessage="1" showErrorMessage="1" sqref="C88:D88">
      <formula1>"USBメモリ,通信,プリンタ,目視"</formula1>
    </dataValidation>
    <dataValidation type="list" allowBlank="1" showInputMessage="1" showErrorMessage="1" sqref="C76:D76">
      <formula1>"箱型(紙パック等),ピロー包装,ボトル,その他"</formula1>
    </dataValidation>
    <dataValidation type="list" allowBlank="1" showInputMessage="1" showErrorMessage="1" sqref="C81:D81">
      <formula1>"適用,不適用"</formula1>
    </dataValidation>
    <dataValidation type="list" allowBlank="1" showInputMessage="1" showErrorMessage="1" sqref="C31:D31">
      <formula1>IF($C$30="X",INDIRECT("カテゴリX"),IF($C$30="Y",INDIRECT("カテゴリY")))</formula1>
    </dataValidation>
    <dataValidation type="list" allowBlank="1" showInputMessage="1" showErrorMessage="1" sqref="C45:D46">
      <formula1>"ﾍﾞﾙﾄｺﾝﾍﾞｱ,Ｘ線検査機,金属検出機,その他,無"</formula1>
    </dataValidation>
    <dataValidation type="custom" allowBlank="1" showInputMessage="1" showErrorMessage="1" sqref="C37">
      <formula1>C34&lt;C37</formula1>
    </dataValidation>
    <dataValidation type="custom" allowBlank="1" showInputMessage="1" showErrorMessage="1" sqref="C34">
      <formula1>C34&lt;C37</formula1>
    </dataValidation>
    <dataValidation type="list" allowBlank="1" showInputMessage="1" showErrorMessage="1" sqref="C63:D63">
      <formula1>IF($C$37&lt;=5000,INDIRECT("両レンジ5kg以下"),IF($C$37&gt;5000,INDIRECT("片レンジ5kg超")))</formula1>
    </dataValidation>
    <dataValidation type="list" allowBlank="1" showInputMessage="1" showErrorMessage="1" sqref="H64">
      <formula1>"未使用,使用,使用（動補正範囲有）"</formula1>
    </dataValidation>
    <dataValidation type="list" allowBlank="1" showInputMessage="1" showErrorMessage="1" sqref="C58:D58 H54:I55">
      <formula1>"可,否"</formula1>
    </dataValidation>
    <dataValidation type="list" allowBlank="1" showInputMessage="1" showErrorMessage="1" sqref="C55:D57 C82 I62 C86:D86">
      <formula1>"必要,不要"</formula1>
    </dataValidation>
    <dataValidation type="list" allowBlank="1" showInputMessage="1" showErrorMessage="1" sqref="C47:D47">
      <formula1>"一体型,分離型"</formula1>
    </dataValidation>
    <dataValidation type="list" allowBlank="1" showInputMessage="1" showErrorMessage="1" sqref="C75:D75">
      <formula1>"固体,液体,ゲル状,その他"</formula1>
    </dataValidation>
    <dataValidation type="list" allowBlank="1" showInputMessage="1" showErrorMessage="1" sqref="C33:D33">
      <formula1>"単目量,多目量,複目量"</formula1>
    </dataValidation>
    <dataValidation type="list" allowBlank="1" showInputMessage="1" showErrorMessage="1" sqref="D32">
      <formula1>INDIRECT($C$32)</formula1>
    </dataValidation>
    <dataValidation type="list" allowBlank="1" showInputMessage="1" showErrorMessage="1" sqref="C32">
      <formula1>INDIRECT($C$30)</formula1>
    </dataValidation>
    <dataValidation type="list" allowBlank="1" showInputMessage="1" showErrorMessage="1" sqref="H30 H32:H33 H46:I46 C44:D44 C54:D54 H56 H43:I43 H47 C87:D87">
      <formula1>"有,無"</formula1>
    </dataValidation>
    <dataValidation type="list" allowBlank="1" showInputMessage="1" showErrorMessage="1" sqref="H19:I19 H44:I45">
      <formula1>"済,未"</formula1>
    </dataValidation>
    <dataValidation type="list" allowBlank="1" showInputMessage="1" showErrorMessage="1" sqref="H18:I18">
      <formula1>"適正計量管理事業所,適正計量管理事業所以外"</formula1>
    </dataValidation>
    <dataValidation type="list" allowBlank="1" showInputMessage="1" showErrorMessage="1" sqref="H10:I10">
      <formula1>"新品,修理品,継続品"</formula1>
    </dataValidation>
    <dataValidation type="list" allowBlank="1" showInputMessage="1" showErrorMessage="1" sqref="C24">
      <formula1>"新規はかり,既使用はかり"</formula1>
    </dataValidation>
    <dataValidation type="list" allowBlank="1" showInputMessage="1" showErrorMessage="1" sqref="C30">
      <formula1>"X,Y"</formula1>
    </dataValidation>
    <dataValidation type="list" allowBlank="1" showInputMessage="1" showErrorMessage="1" sqref="E18:E20 E12:E14 J18:J19 J12:J14 E9:E10 J10 J62:J66 J54:J58 E71:E82 J24:J35 E24:E39 E63:E69 J43:J47 E54:E58 E43:E47 E86:E88 J86:J87 J68:J81">
      <formula1>"□,■"</formula1>
    </dataValidation>
    <dataValidation type="list" allowBlank="1" showInputMessage="1" showErrorMessage="1" sqref="H31">
      <formula1>",無,プリセット,加算式,減算式"</formula1>
    </dataValidation>
    <dataValidation type="list" allowBlank="1" showInputMessage="1" showErrorMessage="1" sqref="H87:I88">
      <formula1>"問題無,問題有"</formula1>
    </dataValidation>
    <dataValidation type="custom" allowBlank="1" showInputMessage="1" showErrorMessage="1" sqref="C71">
      <formula1>IF(C24="新規はかり",C66&lt;=C71,IF(C24="既使用はかり",C71&gt;=0))</formula1>
    </dataValidation>
  </dataValidations>
  <printOptions horizontalCentered="1"/>
  <pageMargins left="0.39370078740157483" right="0" top="0.39370078740157483" bottom="0.39370078740157483" header="0.19685039370078741" footer="0.19685039370078741"/>
  <pageSetup paperSize="9" scale="92" orientation="portrait" r:id="rId1"/>
  <drawing r:id="rId2"/>
  <extLst>
    <ext xmlns:x14="http://schemas.microsoft.com/office/spreadsheetml/2009/9/main" uri="{CCE6A557-97BC-4b89-ADB6-D9C93CAAB3DF}">
      <x14:dataValidations xmlns:xm="http://schemas.microsoft.com/office/excel/2006/main" count="1">
        <x14:dataValidation type="custom" allowBlank="1" showInputMessage="1" showErrorMessage="1">
          <x14:formula1>
            <xm:f>COUNTIF(Sheet1!H30:H35,"TRUE")=1</xm:f>
          </x14:formula1>
          <xm:sqref>C67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0"/>
  <sheetViews>
    <sheetView view="pageBreakPreview" zoomScaleNormal="100" zoomScaleSheetLayoutView="100" workbookViewId="0">
      <selection activeCell="A2" sqref="A2"/>
    </sheetView>
  </sheetViews>
  <sheetFormatPr defaultColWidth="9" defaultRowHeight="15" customHeight="1"/>
  <cols>
    <col min="1" max="1" width="4.33203125" style="199" customWidth="1"/>
    <col min="2" max="2" width="22.77734375" style="28" customWidth="1"/>
    <col min="3" max="4" width="10.77734375" style="28" customWidth="1"/>
    <col min="5" max="5" width="4.21875" style="31" customWidth="1"/>
    <col min="6" max="6" width="4.33203125" style="199" customWidth="1"/>
    <col min="7" max="7" width="22.77734375" style="28" customWidth="1"/>
    <col min="8" max="9" width="10.77734375" style="28" customWidth="1"/>
    <col min="10" max="10" width="4.21875" style="31" customWidth="1"/>
    <col min="11" max="11" width="9" style="27"/>
    <col min="12" max="12" width="4.33203125" style="27" customWidth="1"/>
    <col min="13" max="13" width="35.88671875" style="27" bestFit="1" customWidth="1"/>
    <col min="14" max="14" width="9" style="27"/>
    <col min="15" max="15" width="10.77734375" style="27" customWidth="1"/>
    <col min="16" max="24" width="9" style="27"/>
    <col min="25" max="16384" width="9" style="28"/>
  </cols>
  <sheetData>
    <row r="1" spans="1:33" ht="27" customHeight="1">
      <c r="A1" s="330" t="s">
        <v>275</v>
      </c>
      <c r="B1" s="330"/>
      <c r="C1" s="330"/>
      <c r="D1" s="330"/>
      <c r="E1" s="330"/>
      <c r="F1" s="330"/>
      <c r="G1" s="330"/>
      <c r="H1" s="330"/>
      <c r="I1" s="330"/>
      <c r="J1" s="330"/>
      <c r="L1" s="27" t="s">
        <v>92</v>
      </c>
    </row>
    <row r="2" spans="1:33" s="30" customFormat="1" ht="18.149999999999999" customHeight="1">
      <c r="A2" s="29"/>
      <c r="E2" s="31"/>
      <c r="F2" s="29"/>
      <c r="J2" s="31"/>
      <c r="K2" s="27"/>
      <c r="L2" s="32" t="s">
        <v>80</v>
      </c>
      <c r="M2" s="27" t="s">
        <v>81</v>
      </c>
      <c r="N2" s="27"/>
      <c r="O2" s="27"/>
      <c r="P2" s="27"/>
      <c r="Q2" s="27"/>
      <c r="R2" s="27"/>
      <c r="S2" s="27"/>
      <c r="T2" s="27"/>
      <c r="U2" s="27"/>
      <c r="V2" s="27"/>
      <c r="W2" s="27"/>
      <c r="X2" s="27"/>
    </row>
    <row r="3" spans="1:33" s="30" customFormat="1" ht="18.149999999999999" customHeight="1">
      <c r="A3" s="33"/>
      <c r="B3" s="34"/>
      <c r="C3" s="34"/>
      <c r="D3" s="331" t="s">
        <v>146</v>
      </c>
      <c r="E3" s="331"/>
      <c r="F3" s="331"/>
      <c r="G3" s="35">
        <v>45566</v>
      </c>
      <c r="H3" s="36" t="s">
        <v>105</v>
      </c>
      <c r="I3" s="438" t="s">
        <v>345</v>
      </c>
      <c r="J3" s="438"/>
      <c r="K3" s="27"/>
      <c r="L3" s="37" t="s">
        <v>78</v>
      </c>
      <c r="M3" s="27" t="s">
        <v>79</v>
      </c>
      <c r="N3" s="27"/>
      <c r="O3" s="27"/>
      <c r="P3" s="27"/>
      <c r="Q3" s="27"/>
      <c r="R3" s="27"/>
      <c r="S3" s="27"/>
      <c r="T3" s="27"/>
      <c r="U3" s="27"/>
      <c r="V3" s="27"/>
      <c r="W3" s="27"/>
      <c r="X3" s="27"/>
    </row>
    <row r="4" spans="1:33" s="30" customFormat="1" ht="18.149999999999999" customHeight="1" thickBot="1">
      <c r="A4" s="29" t="s">
        <v>12</v>
      </c>
      <c r="B4" s="319" t="s">
        <v>5</v>
      </c>
      <c r="C4" s="319"/>
      <c r="D4" s="38"/>
      <c r="E4" s="38"/>
      <c r="F4" s="38"/>
      <c r="G4" s="39"/>
      <c r="H4" s="36"/>
      <c r="I4" s="40"/>
      <c r="J4" s="40"/>
      <c r="K4" s="27"/>
      <c r="L4" s="32" t="s">
        <v>172</v>
      </c>
      <c r="M4" s="27" t="s">
        <v>173</v>
      </c>
      <c r="N4" s="27"/>
      <c r="O4" s="27"/>
      <c r="P4" s="27"/>
      <c r="Q4" s="27"/>
      <c r="R4" s="27"/>
      <c r="S4" s="27"/>
      <c r="T4" s="27"/>
      <c r="U4" s="27"/>
      <c r="V4" s="27"/>
      <c r="W4" s="27"/>
      <c r="X4" s="27"/>
    </row>
    <row r="5" spans="1:33" s="30" customFormat="1" ht="18.149999999999999" customHeight="1">
      <c r="A5" s="41"/>
      <c r="B5" s="320" t="s">
        <v>7</v>
      </c>
      <c r="C5" s="320"/>
      <c r="D5" s="321"/>
      <c r="E5" s="42" t="s">
        <v>1</v>
      </c>
      <c r="F5" s="43"/>
      <c r="G5" s="320" t="s">
        <v>7</v>
      </c>
      <c r="H5" s="320"/>
      <c r="I5" s="321"/>
      <c r="J5" s="44" t="s">
        <v>1</v>
      </c>
      <c r="K5" s="27"/>
      <c r="L5" s="45"/>
      <c r="M5" s="46"/>
      <c r="N5" s="27"/>
      <c r="O5" s="27"/>
      <c r="P5" s="27"/>
      <c r="Q5" s="27"/>
      <c r="R5" s="27"/>
      <c r="S5" s="27"/>
      <c r="T5" s="27"/>
      <c r="U5" s="27"/>
      <c r="V5" s="27"/>
      <c r="W5" s="27"/>
      <c r="X5" s="27"/>
    </row>
    <row r="6" spans="1:33" s="30" customFormat="1" ht="18.149999999999999" customHeight="1" thickBot="1">
      <c r="A6" s="47" t="s">
        <v>10</v>
      </c>
      <c r="B6" s="48" t="s">
        <v>22</v>
      </c>
      <c r="C6" s="326"/>
      <c r="D6" s="327"/>
      <c r="E6" s="49" t="s">
        <v>0</v>
      </c>
      <c r="F6" s="50" t="s">
        <v>4</v>
      </c>
      <c r="G6" s="51" t="s">
        <v>115</v>
      </c>
      <c r="H6" s="52"/>
      <c r="I6" s="53"/>
      <c r="J6" s="54"/>
      <c r="K6" s="27"/>
      <c r="L6" s="291" t="s">
        <v>343</v>
      </c>
      <c r="M6" s="291"/>
      <c r="N6" s="291"/>
      <c r="O6" s="291"/>
      <c r="P6" s="291"/>
      <c r="Q6" s="291"/>
      <c r="R6" s="291"/>
      <c r="S6" s="291"/>
      <c r="T6" s="291"/>
      <c r="U6" s="291"/>
      <c r="V6" s="291"/>
      <c r="W6" s="291"/>
      <c r="X6" s="291"/>
      <c r="Y6" s="55"/>
      <c r="Z6" s="55"/>
      <c r="AA6" s="55"/>
      <c r="AB6" s="55"/>
      <c r="AC6" s="55"/>
      <c r="AD6" s="55"/>
      <c r="AE6" s="55"/>
      <c r="AF6" s="55"/>
      <c r="AG6" s="55"/>
    </row>
    <row r="7" spans="1:33" s="30" customFormat="1" ht="18.149999999999999" customHeight="1">
      <c r="A7" s="56" t="s">
        <v>49</v>
      </c>
      <c r="B7" s="57" t="s">
        <v>21</v>
      </c>
      <c r="C7" s="432">
        <v>45536</v>
      </c>
      <c r="D7" s="433"/>
      <c r="E7" s="58" t="s">
        <v>0</v>
      </c>
      <c r="F7" s="33"/>
      <c r="G7" s="59" t="s">
        <v>511</v>
      </c>
      <c r="H7" s="315" t="s">
        <v>408</v>
      </c>
      <c r="I7" s="316"/>
      <c r="J7" s="60" t="s">
        <v>0</v>
      </c>
      <c r="K7" s="27"/>
      <c r="L7" s="61" t="s">
        <v>213</v>
      </c>
      <c r="M7" s="302" t="s">
        <v>502</v>
      </c>
      <c r="N7" s="303"/>
      <c r="O7" s="303"/>
      <c r="P7" s="303"/>
      <c r="Q7" s="303"/>
      <c r="R7" s="303"/>
      <c r="S7" s="303"/>
      <c r="T7" s="303"/>
      <c r="U7" s="303"/>
      <c r="V7" s="303"/>
      <c r="W7" s="303"/>
      <c r="X7" s="303"/>
      <c r="Y7" s="62"/>
      <c r="Z7" s="55"/>
      <c r="AA7" s="55"/>
      <c r="AB7" s="55"/>
      <c r="AC7" s="55"/>
      <c r="AD7" s="55"/>
      <c r="AE7" s="55"/>
      <c r="AF7" s="55"/>
      <c r="AG7" s="55"/>
    </row>
    <row r="8" spans="1:33" s="30" customFormat="1" ht="18.149999999999999" customHeight="1">
      <c r="A8" s="63" t="s">
        <v>2</v>
      </c>
      <c r="B8" s="64" t="s">
        <v>8</v>
      </c>
      <c r="C8" s="64"/>
      <c r="D8" s="65"/>
      <c r="E8" s="66"/>
      <c r="F8" s="50" t="s">
        <v>3</v>
      </c>
      <c r="G8" s="64" t="s">
        <v>56</v>
      </c>
      <c r="H8" s="67"/>
      <c r="I8" s="68"/>
      <c r="J8" s="69"/>
      <c r="K8" s="27"/>
      <c r="L8" s="294" t="s">
        <v>214</v>
      </c>
      <c r="M8" s="281" t="s">
        <v>38</v>
      </c>
      <c r="N8" s="270" t="s">
        <v>235</v>
      </c>
      <c r="O8" s="271"/>
      <c r="P8" s="271"/>
      <c r="Q8" s="271"/>
      <c r="R8" s="271"/>
      <c r="S8" s="271"/>
      <c r="T8" s="271"/>
      <c r="U8" s="271"/>
      <c r="V8" s="271"/>
      <c r="W8" s="271"/>
      <c r="X8" s="271"/>
      <c r="Y8" s="62"/>
      <c r="Z8" s="55"/>
      <c r="AA8" s="55"/>
      <c r="AB8" s="55"/>
      <c r="AC8" s="55"/>
      <c r="AD8" s="55"/>
      <c r="AE8" s="55"/>
      <c r="AF8" s="55"/>
      <c r="AG8" s="55"/>
    </row>
    <row r="9" spans="1:33" s="30" customFormat="1" ht="18.149999999999999" customHeight="1">
      <c r="A9" s="70"/>
      <c r="B9" s="57" t="s">
        <v>23</v>
      </c>
      <c r="C9" s="416" t="s">
        <v>346</v>
      </c>
      <c r="D9" s="417"/>
      <c r="E9" s="71" t="s">
        <v>0</v>
      </c>
      <c r="F9" s="33"/>
      <c r="G9" s="59" t="s">
        <v>86</v>
      </c>
      <c r="H9" s="432">
        <v>45627</v>
      </c>
      <c r="I9" s="433"/>
      <c r="J9" s="72" t="s">
        <v>0</v>
      </c>
      <c r="K9" s="27"/>
      <c r="L9" s="295"/>
      <c r="M9" s="282"/>
      <c r="N9" s="272" t="s">
        <v>236</v>
      </c>
      <c r="O9" s="273"/>
      <c r="P9" s="273"/>
      <c r="Q9" s="273"/>
      <c r="R9" s="273"/>
      <c r="S9" s="273"/>
      <c r="T9" s="273"/>
      <c r="U9" s="273"/>
      <c r="V9" s="273"/>
      <c r="W9" s="273"/>
      <c r="X9" s="273"/>
      <c r="Y9" s="62"/>
      <c r="Z9" s="55"/>
      <c r="AA9" s="55"/>
      <c r="AB9" s="55"/>
      <c r="AC9" s="55"/>
      <c r="AD9" s="55"/>
      <c r="AE9" s="55"/>
      <c r="AF9" s="55"/>
      <c r="AG9" s="55"/>
    </row>
    <row r="10" spans="1:33" s="30" customFormat="1" ht="18.149999999999999" customHeight="1">
      <c r="A10" s="70"/>
      <c r="B10" s="57" t="s">
        <v>27</v>
      </c>
      <c r="C10" s="416" t="s">
        <v>306</v>
      </c>
      <c r="D10" s="417"/>
      <c r="E10" s="71" t="s">
        <v>0</v>
      </c>
      <c r="F10" s="33"/>
      <c r="G10" s="59" t="s">
        <v>87</v>
      </c>
      <c r="H10" s="432">
        <v>45628</v>
      </c>
      <c r="I10" s="433"/>
      <c r="J10" s="72" t="s">
        <v>0</v>
      </c>
      <c r="K10" s="27"/>
      <c r="L10" s="73" t="s">
        <v>211</v>
      </c>
      <c r="M10" s="74" t="s">
        <v>116</v>
      </c>
      <c r="N10" s="274" t="s">
        <v>487</v>
      </c>
      <c r="O10" s="275"/>
      <c r="P10" s="275"/>
      <c r="Q10" s="275"/>
      <c r="R10" s="275"/>
      <c r="S10" s="275"/>
      <c r="T10" s="275"/>
      <c r="U10" s="275"/>
      <c r="V10" s="275"/>
      <c r="W10" s="275"/>
      <c r="X10" s="275"/>
      <c r="Y10" s="62"/>
      <c r="Z10" s="55"/>
      <c r="AA10" s="55"/>
      <c r="AB10" s="55"/>
      <c r="AC10" s="55"/>
      <c r="AD10" s="55"/>
      <c r="AE10" s="55"/>
      <c r="AF10" s="55"/>
      <c r="AG10" s="55"/>
    </row>
    <row r="11" spans="1:33" s="30" customFormat="1" ht="18.149999999999999" customHeight="1" thickBot="1">
      <c r="A11" s="75"/>
      <c r="B11" s="38" t="s">
        <v>24</v>
      </c>
      <c r="C11" s="434" t="s">
        <v>347</v>
      </c>
      <c r="D11" s="435"/>
      <c r="E11" s="76" t="s">
        <v>0</v>
      </c>
      <c r="F11" s="77"/>
      <c r="G11" s="78" t="s">
        <v>88</v>
      </c>
      <c r="H11" s="436">
        <v>45629</v>
      </c>
      <c r="I11" s="437"/>
      <c r="J11" s="79" t="s">
        <v>0</v>
      </c>
      <c r="K11" s="27"/>
      <c r="L11" s="73" t="s">
        <v>215</v>
      </c>
      <c r="M11" s="74" t="s">
        <v>108</v>
      </c>
      <c r="N11" s="274" t="s">
        <v>237</v>
      </c>
      <c r="O11" s="275"/>
      <c r="P11" s="275"/>
      <c r="Q11" s="275"/>
      <c r="R11" s="275"/>
      <c r="S11" s="275"/>
      <c r="T11" s="275"/>
      <c r="U11" s="275"/>
      <c r="V11" s="275"/>
      <c r="W11" s="275"/>
      <c r="X11" s="275"/>
      <c r="Y11" s="62"/>
      <c r="Z11" s="55"/>
      <c r="AA11" s="55"/>
      <c r="AB11" s="55"/>
      <c r="AC11" s="55"/>
      <c r="AD11" s="55"/>
      <c r="AE11" s="55"/>
      <c r="AF11" s="55"/>
      <c r="AG11" s="55"/>
    </row>
    <row r="12" spans="1:33" s="30" customFormat="1" ht="18.149999999999999" customHeight="1">
      <c r="A12" s="33"/>
      <c r="B12" s="34"/>
      <c r="C12" s="34"/>
      <c r="D12" s="34"/>
      <c r="E12" s="80"/>
      <c r="F12" s="33"/>
      <c r="G12" s="40"/>
      <c r="H12" s="81"/>
      <c r="I12" s="81"/>
      <c r="J12" s="80"/>
      <c r="K12" s="27"/>
      <c r="L12" s="73" t="s">
        <v>212</v>
      </c>
      <c r="M12" s="74" t="s">
        <v>313</v>
      </c>
      <c r="N12" s="274" t="s">
        <v>289</v>
      </c>
      <c r="O12" s="275"/>
      <c r="P12" s="275"/>
      <c r="Q12" s="275"/>
      <c r="R12" s="275"/>
      <c r="S12" s="275"/>
      <c r="T12" s="275"/>
      <c r="U12" s="275"/>
      <c r="V12" s="275"/>
      <c r="W12" s="275"/>
      <c r="X12" s="275"/>
      <c r="Y12" s="62"/>
      <c r="Z12" s="55"/>
      <c r="AA12" s="55"/>
      <c r="AB12" s="55"/>
      <c r="AC12" s="55"/>
      <c r="AD12" s="55"/>
      <c r="AE12" s="55"/>
      <c r="AF12" s="55"/>
      <c r="AG12" s="55"/>
    </row>
    <row r="13" spans="1:33" s="30" customFormat="1" ht="18.149999999999999" customHeight="1" thickBot="1">
      <c r="A13" s="29" t="s">
        <v>13</v>
      </c>
      <c r="B13" s="319" t="s">
        <v>18</v>
      </c>
      <c r="C13" s="319"/>
      <c r="D13" s="34"/>
      <c r="E13" s="31"/>
      <c r="F13" s="33"/>
      <c r="G13" s="34"/>
      <c r="H13" s="34"/>
      <c r="I13" s="34"/>
      <c r="J13" s="31"/>
      <c r="K13" s="27"/>
      <c r="L13" s="73" t="s">
        <v>216</v>
      </c>
      <c r="M13" s="74" t="s">
        <v>83</v>
      </c>
      <c r="N13" s="274" t="s">
        <v>238</v>
      </c>
      <c r="O13" s="275"/>
      <c r="P13" s="275"/>
      <c r="Q13" s="275"/>
      <c r="R13" s="275"/>
      <c r="S13" s="275"/>
      <c r="T13" s="275"/>
      <c r="U13" s="275"/>
      <c r="V13" s="275"/>
      <c r="W13" s="275"/>
      <c r="X13" s="275"/>
      <c r="Y13" s="62"/>
      <c r="Z13" s="55"/>
      <c r="AA13" s="55"/>
      <c r="AB13" s="55"/>
      <c r="AC13" s="55"/>
      <c r="AD13" s="55"/>
      <c r="AE13" s="55"/>
      <c r="AF13" s="55"/>
      <c r="AG13" s="55"/>
    </row>
    <row r="14" spans="1:33" s="30" customFormat="1" ht="18.149999999999999" customHeight="1">
      <c r="A14" s="41"/>
      <c r="B14" s="320" t="s">
        <v>7</v>
      </c>
      <c r="C14" s="320"/>
      <c r="D14" s="321"/>
      <c r="E14" s="82" t="s">
        <v>1</v>
      </c>
      <c r="F14" s="83"/>
      <c r="G14" s="320" t="s">
        <v>7</v>
      </c>
      <c r="H14" s="320"/>
      <c r="I14" s="321"/>
      <c r="J14" s="44" t="s">
        <v>1</v>
      </c>
      <c r="K14" s="27"/>
      <c r="L14" s="73" t="s">
        <v>217</v>
      </c>
      <c r="M14" s="74" t="s">
        <v>314</v>
      </c>
      <c r="N14" s="274" t="s">
        <v>290</v>
      </c>
      <c r="O14" s="275"/>
      <c r="P14" s="275"/>
      <c r="Q14" s="275"/>
      <c r="R14" s="275"/>
      <c r="S14" s="275"/>
      <c r="T14" s="275"/>
      <c r="U14" s="275"/>
      <c r="V14" s="275"/>
      <c r="W14" s="275"/>
      <c r="X14" s="275"/>
      <c r="Y14" s="62"/>
      <c r="Z14" s="55"/>
      <c r="AA14" s="55"/>
      <c r="AB14" s="55"/>
      <c r="AC14" s="55"/>
      <c r="AD14" s="55"/>
      <c r="AE14" s="55"/>
      <c r="AF14" s="55"/>
      <c r="AG14" s="55"/>
    </row>
    <row r="15" spans="1:33" s="30" customFormat="1" ht="18.149999999999999" customHeight="1">
      <c r="A15" s="47" t="s">
        <v>10</v>
      </c>
      <c r="B15" s="59" t="s">
        <v>25</v>
      </c>
      <c r="C15" s="420" t="s">
        <v>307</v>
      </c>
      <c r="D15" s="421"/>
      <c r="E15" s="58" t="s">
        <v>0</v>
      </c>
      <c r="F15" s="84" t="s">
        <v>4</v>
      </c>
      <c r="G15" s="85" t="s">
        <v>28</v>
      </c>
      <c r="H15" s="424" t="s">
        <v>309</v>
      </c>
      <c r="I15" s="425"/>
      <c r="J15" s="86" t="s">
        <v>0</v>
      </c>
      <c r="K15" s="27"/>
      <c r="L15" s="294" t="s">
        <v>15</v>
      </c>
      <c r="M15" s="281" t="s">
        <v>218</v>
      </c>
      <c r="N15" s="270" t="s">
        <v>239</v>
      </c>
      <c r="O15" s="271"/>
      <c r="P15" s="271"/>
      <c r="Q15" s="271"/>
      <c r="R15" s="271"/>
      <c r="S15" s="271"/>
      <c r="T15" s="271"/>
      <c r="U15" s="271"/>
      <c r="V15" s="271"/>
      <c r="W15" s="271"/>
      <c r="X15" s="271"/>
      <c r="Y15" s="62"/>
      <c r="Z15" s="55"/>
      <c r="AA15" s="55"/>
      <c r="AB15" s="55"/>
      <c r="AC15" s="55"/>
      <c r="AD15" s="55"/>
      <c r="AE15" s="55"/>
      <c r="AF15" s="55"/>
      <c r="AG15" s="55"/>
    </row>
    <row r="16" spans="1:33" s="30" customFormat="1" ht="18.149999999999999" customHeight="1">
      <c r="A16" s="56" t="s">
        <v>49</v>
      </c>
      <c r="B16" s="59" t="s">
        <v>26</v>
      </c>
      <c r="C16" s="416" t="s">
        <v>407</v>
      </c>
      <c r="D16" s="417"/>
      <c r="E16" s="58" t="s">
        <v>0</v>
      </c>
      <c r="F16" s="87"/>
      <c r="G16" s="57" t="s">
        <v>119</v>
      </c>
      <c r="H16" s="416"/>
      <c r="I16" s="417"/>
      <c r="J16" s="72" t="s">
        <v>0</v>
      </c>
      <c r="K16" s="27"/>
      <c r="L16" s="296"/>
      <c r="M16" s="267"/>
      <c r="N16" s="297" t="s">
        <v>240</v>
      </c>
      <c r="O16" s="298"/>
      <c r="P16" s="298"/>
      <c r="Q16" s="298"/>
      <c r="R16" s="298"/>
      <c r="S16" s="298"/>
      <c r="T16" s="298"/>
      <c r="U16" s="298"/>
      <c r="V16" s="298"/>
      <c r="W16" s="298"/>
      <c r="X16" s="298"/>
      <c r="Y16" s="62"/>
      <c r="Z16" s="55"/>
      <c r="AA16" s="55"/>
      <c r="AB16" s="55"/>
      <c r="AC16" s="55"/>
      <c r="AD16" s="55"/>
      <c r="AE16" s="55"/>
      <c r="AF16" s="55"/>
      <c r="AG16" s="55"/>
    </row>
    <row r="17" spans="1:33" s="30" customFormat="1" ht="18.149999999999999" customHeight="1" thickBot="1">
      <c r="A17" s="88" t="s">
        <v>2</v>
      </c>
      <c r="B17" s="89" t="s">
        <v>131</v>
      </c>
      <c r="C17" s="422" t="s">
        <v>308</v>
      </c>
      <c r="D17" s="423"/>
      <c r="E17" s="90" t="s">
        <v>0</v>
      </c>
      <c r="F17" s="77"/>
      <c r="G17" s="38"/>
      <c r="H17" s="91"/>
      <c r="I17" s="92"/>
      <c r="J17" s="93"/>
      <c r="K17" s="27"/>
      <c r="L17" s="296"/>
      <c r="M17" s="267"/>
      <c r="N17" s="272" t="s">
        <v>241</v>
      </c>
      <c r="O17" s="273"/>
      <c r="P17" s="273"/>
      <c r="Q17" s="273"/>
      <c r="R17" s="273"/>
      <c r="S17" s="273"/>
      <c r="T17" s="273"/>
      <c r="U17" s="273"/>
      <c r="V17" s="273"/>
      <c r="W17" s="273"/>
      <c r="X17" s="273"/>
      <c r="Y17" s="62"/>
      <c r="Z17" s="55"/>
      <c r="AA17" s="55"/>
      <c r="AB17" s="55"/>
      <c r="AC17" s="55"/>
      <c r="AD17" s="55"/>
      <c r="AE17" s="55"/>
      <c r="AF17" s="55"/>
      <c r="AG17" s="55"/>
    </row>
    <row r="18" spans="1:33" s="30" customFormat="1" ht="18.149999999999999" customHeight="1">
      <c r="A18" s="33"/>
      <c r="B18" s="94"/>
      <c r="C18" s="95"/>
      <c r="D18" s="95"/>
      <c r="E18" s="80"/>
      <c r="F18" s="33"/>
      <c r="G18" s="34"/>
      <c r="H18" s="34"/>
      <c r="I18" s="34"/>
      <c r="J18" s="80"/>
      <c r="K18" s="27"/>
      <c r="L18" s="296"/>
      <c r="M18" s="267"/>
      <c r="N18" s="270" t="s">
        <v>242</v>
      </c>
      <c r="O18" s="271"/>
      <c r="P18" s="271"/>
      <c r="Q18" s="271"/>
      <c r="R18" s="271"/>
      <c r="S18" s="271"/>
      <c r="T18" s="271"/>
      <c r="U18" s="271"/>
      <c r="V18" s="271"/>
      <c r="W18" s="271"/>
      <c r="X18" s="271"/>
      <c r="Y18" s="62"/>
      <c r="Z18" s="55"/>
      <c r="AA18" s="55"/>
      <c r="AB18" s="55"/>
      <c r="AC18" s="55"/>
      <c r="AD18" s="55"/>
      <c r="AE18" s="55"/>
      <c r="AF18" s="55"/>
      <c r="AG18" s="55"/>
    </row>
    <row r="19" spans="1:33" s="30" customFormat="1" ht="18.149999999999999" customHeight="1" thickBot="1">
      <c r="A19" s="33" t="s">
        <v>14</v>
      </c>
      <c r="B19" s="319" t="s">
        <v>17</v>
      </c>
      <c r="C19" s="319"/>
      <c r="E19" s="31"/>
      <c r="F19" s="29"/>
      <c r="J19" s="31"/>
      <c r="K19" s="27"/>
      <c r="L19" s="296"/>
      <c r="M19" s="267"/>
      <c r="N19" s="272" t="s">
        <v>243</v>
      </c>
      <c r="O19" s="273"/>
      <c r="P19" s="273"/>
      <c r="Q19" s="273"/>
      <c r="R19" s="273"/>
      <c r="S19" s="273"/>
      <c r="T19" s="273"/>
      <c r="U19" s="273"/>
      <c r="V19" s="273"/>
      <c r="W19" s="273"/>
      <c r="X19" s="273"/>
      <c r="Y19" s="62"/>
      <c r="Z19" s="55"/>
      <c r="AA19" s="55"/>
      <c r="AB19" s="55"/>
      <c r="AC19" s="55"/>
      <c r="AD19" s="55"/>
      <c r="AE19" s="55"/>
      <c r="AF19" s="55"/>
      <c r="AG19" s="55"/>
    </row>
    <row r="20" spans="1:33" s="30" customFormat="1" ht="18.149999999999999" customHeight="1">
      <c r="A20" s="41"/>
      <c r="B20" s="320" t="s">
        <v>7</v>
      </c>
      <c r="C20" s="320"/>
      <c r="D20" s="321"/>
      <c r="E20" s="82" t="s">
        <v>1</v>
      </c>
      <c r="F20" s="83"/>
      <c r="G20" s="320" t="s">
        <v>7</v>
      </c>
      <c r="H20" s="320"/>
      <c r="I20" s="321"/>
      <c r="J20" s="44" t="s">
        <v>1</v>
      </c>
      <c r="K20" s="27"/>
      <c r="L20" s="296"/>
      <c r="M20" s="267"/>
      <c r="N20" s="270" t="s">
        <v>244</v>
      </c>
      <c r="O20" s="271"/>
      <c r="P20" s="271"/>
      <c r="Q20" s="271"/>
      <c r="R20" s="271"/>
      <c r="S20" s="271"/>
      <c r="T20" s="271"/>
      <c r="U20" s="271"/>
      <c r="V20" s="271"/>
      <c r="W20" s="271"/>
      <c r="X20" s="271"/>
      <c r="Y20" s="62"/>
      <c r="Z20" s="55"/>
      <c r="AA20" s="55"/>
      <c r="AB20" s="55"/>
      <c r="AC20" s="55"/>
      <c r="AD20" s="55"/>
      <c r="AE20" s="55"/>
      <c r="AF20" s="55"/>
      <c r="AG20" s="55"/>
    </row>
    <row r="21" spans="1:33" s="30" customFormat="1" ht="18.149999999999999" customHeight="1">
      <c r="A21" s="47" t="s">
        <v>10</v>
      </c>
      <c r="B21" s="96" t="s">
        <v>38</v>
      </c>
      <c r="C21" s="420" t="s">
        <v>369</v>
      </c>
      <c r="D21" s="421"/>
      <c r="E21" s="49" t="s">
        <v>0</v>
      </c>
      <c r="F21" s="30" t="s">
        <v>36</v>
      </c>
      <c r="G21" s="30" t="s">
        <v>111</v>
      </c>
      <c r="H21" s="97">
        <v>50</v>
      </c>
      <c r="I21" s="30" t="s">
        <v>196</v>
      </c>
      <c r="J21" s="98" t="s">
        <v>0</v>
      </c>
      <c r="K21" s="27"/>
      <c r="L21" s="295"/>
      <c r="M21" s="282"/>
      <c r="N21" s="272" t="s">
        <v>245</v>
      </c>
      <c r="O21" s="273"/>
      <c r="P21" s="273"/>
      <c r="Q21" s="273"/>
      <c r="R21" s="273"/>
      <c r="S21" s="273"/>
      <c r="T21" s="273"/>
      <c r="U21" s="273"/>
      <c r="V21" s="273"/>
      <c r="W21" s="273"/>
      <c r="X21" s="273"/>
      <c r="Y21" s="62"/>
      <c r="Z21" s="55"/>
      <c r="AA21" s="55"/>
      <c r="AB21" s="55"/>
      <c r="AC21" s="55"/>
      <c r="AD21" s="55"/>
      <c r="AE21" s="55"/>
      <c r="AF21" s="55"/>
      <c r="AG21" s="55"/>
    </row>
    <row r="22" spans="1:33" s="30" customFormat="1" ht="18.149999999999999" customHeight="1">
      <c r="A22" s="56" t="s">
        <v>49</v>
      </c>
      <c r="B22" s="48" t="s">
        <v>116</v>
      </c>
      <c r="C22" s="416" t="s">
        <v>310</v>
      </c>
      <c r="D22" s="417"/>
      <c r="E22" s="99" t="s">
        <v>0</v>
      </c>
      <c r="F22" s="100" t="s">
        <v>204</v>
      </c>
      <c r="G22" s="59" t="s">
        <v>417</v>
      </c>
      <c r="H22" s="97">
        <v>350</v>
      </c>
      <c r="I22" s="101" t="s">
        <v>33</v>
      </c>
      <c r="J22" s="98" t="s">
        <v>0</v>
      </c>
      <c r="K22" s="27"/>
      <c r="L22" s="299" t="s">
        <v>16</v>
      </c>
      <c r="M22" s="277" t="s">
        <v>109</v>
      </c>
      <c r="N22" s="281" t="s">
        <v>339</v>
      </c>
      <c r="O22" s="281"/>
      <c r="P22" s="281"/>
      <c r="Q22" s="281"/>
      <c r="R22" s="281"/>
      <c r="S22" s="281"/>
      <c r="T22" s="281"/>
      <c r="U22" s="281"/>
      <c r="V22" s="281"/>
      <c r="W22" s="281"/>
      <c r="X22" s="290"/>
      <c r="Y22" s="62"/>
      <c r="Z22" s="55"/>
      <c r="AA22" s="55"/>
      <c r="AB22" s="55"/>
      <c r="AC22" s="55"/>
      <c r="AD22" s="55"/>
      <c r="AE22" s="55"/>
      <c r="AF22" s="55"/>
      <c r="AG22" s="55"/>
    </row>
    <row r="23" spans="1:33" s="30" customFormat="1" ht="18.149999999999999" customHeight="1">
      <c r="A23" s="56" t="s">
        <v>2</v>
      </c>
      <c r="B23" s="59" t="s">
        <v>108</v>
      </c>
      <c r="C23" s="416" t="s">
        <v>410</v>
      </c>
      <c r="D23" s="417"/>
      <c r="E23" s="99" t="s">
        <v>0</v>
      </c>
      <c r="F23" s="100" t="s">
        <v>205</v>
      </c>
      <c r="G23" s="59" t="s">
        <v>418</v>
      </c>
      <c r="H23" s="102">
        <v>200</v>
      </c>
      <c r="I23" s="103" t="s">
        <v>33</v>
      </c>
      <c r="J23" s="98" t="s">
        <v>0</v>
      </c>
      <c r="K23" s="27"/>
      <c r="L23" s="299"/>
      <c r="M23" s="277"/>
      <c r="N23" s="267" t="s">
        <v>246</v>
      </c>
      <c r="O23" s="267"/>
      <c r="P23" s="267"/>
      <c r="Q23" s="267"/>
      <c r="R23" s="267"/>
      <c r="S23" s="267"/>
      <c r="T23" s="267"/>
      <c r="U23" s="267"/>
      <c r="V23" s="267"/>
      <c r="W23" s="267"/>
      <c r="X23" s="268"/>
      <c r="Y23" s="62"/>
      <c r="Z23" s="55"/>
      <c r="AA23" s="55"/>
      <c r="AB23" s="55"/>
      <c r="AC23" s="55"/>
      <c r="AD23" s="55"/>
      <c r="AE23" s="55"/>
      <c r="AF23" s="55"/>
      <c r="AG23" s="55"/>
    </row>
    <row r="24" spans="1:33" s="30" customFormat="1" ht="18.149999999999999" customHeight="1">
      <c r="A24" s="63" t="s">
        <v>4</v>
      </c>
      <c r="B24" s="64" t="s">
        <v>82</v>
      </c>
      <c r="C24" s="104">
        <v>2024</v>
      </c>
      <c r="D24" s="65" t="s">
        <v>31</v>
      </c>
      <c r="E24" s="99" t="s">
        <v>0</v>
      </c>
      <c r="F24" s="100" t="s">
        <v>121</v>
      </c>
      <c r="G24" s="59" t="s">
        <v>107</v>
      </c>
      <c r="H24" s="105" t="s">
        <v>413</v>
      </c>
      <c r="I24" s="101" t="s">
        <v>35</v>
      </c>
      <c r="J24" s="98" t="s">
        <v>0</v>
      </c>
      <c r="K24" s="27"/>
      <c r="L24" s="299"/>
      <c r="M24" s="277"/>
      <c r="N24" s="300" t="s">
        <v>342</v>
      </c>
      <c r="O24" s="300"/>
      <c r="P24" s="300"/>
      <c r="Q24" s="300"/>
      <c r="R24" s="300"/>
      <c r="S24" s="300"/>
      <c r="T24" s="300"/>
      <c r="U24" s="300"/>
      <c r="V24" s="300"/>
      <c r="W24" s="300"/>
      <c r="X24" s="301"/>
      <c r="Y24" s="62"/>
      <c r="Z24" s="55"/>
      <c r="AA24" s="55"/>
      <c r="AB24" s="55"/>
      <c r="AC24" s="55"/>
      <c r="AD24" s="55"/>
      <c r="AE24" s="55"/>
      <c r="AF24" s="55"/>
      <c r="AG24" s="55"/>
    </row>
    <row r="25" spans="1:33" s="30" customFormat="1" ht="18.149999999999999" customHeight="1">
      <c r="A25" s="56" t="s">
        <v>3</v>
      </c>
      <c r="B25" s="59" t="s">
        <v>83</v>
      </c>
      <c r="C25" s="416" t="s">
        <v>409</v>
      </c>
      <c r="D25" s="417"/>
      <c r="E25" s="99" t="s">
        <v>0</v>
      </c>
      <c r="F25" s="100" t="s">
        <v>206</v>
      </c>
      <c r="G25" s="106" t="s">
        <v>112</v>
      </c>
      <c r="H25" s="226" t="s">
        <v>414</v>
      </c>
      <c r="I25" s="101" t="s">
        <v>114</v>
      </c>
      <c r="J25" s="98" t="s">
        <v>0</v>
      </c>
      <c r="K25" s="27"/>
      <c r="L25" s="299" t="s">
        <v>20</v>
      </c>
      <c r="M25" s="277" t="s">
        <v>37</v>
      </c>
      <c r="N25" s="281" t="s">
        <v>490</v>
      </c>
      <c r="O25" s="281"/>
      <c r="P25" s="281"/>
      <c r="Q25" s="281"/>
      <c r="R25" s="281"/>
      <c r="S25" s="281"/>
      <c r="T25" s="281"/>
      <c r="U25" s="281"/>
      <c r="V25" s="281"/>
      <c r="W25" s="281"/>
      <c r="X25" s="290"/>
      <c r="Y25" s="62"/>
      <c r="Z25" s="55"/>
      <c r="AA25" s="55"/>
      <c r="AB25" s="55"/>
      <c r="AC25" s="55"/>
      <c r="AD25" s="55"/>
      <c r="AE25" s="55"/>
      <c r="AF25" s="55"/>
      <c r="AG25" s="55"/>
    </row>
    <row r="26" spans="1:33" s="30" customFormat="1" ht="18.149999999999999" customHeight="1">
      <c r="A26" s="70" t="s">
        <v>11</v>
      </c>
      <c r="B26" s="40" t="s">
        <v>84</v>
      </c>
      <c r="C26" s="416" t="s">
        <v>416</v>
      </c>
      <c r="D26" s="417"/>
      <c r="E26" s="99" t="s">
        <v>0</v>
      </c>
      <c r="F26" s="100" t="s">
        <v>207</v>
      </c>
      <c r="G26" s="59" t="s">
        <v>89</v>
      </c>
      <c r="H26" s="107" t="s">
        <v>411</v>
      </c>
      <c r="I26" s="101" t="s">
        <v>34</v>
      </c>
      <c r="J26" s="98" t="s">
        <v>0</v>
      </c>
      <c r="K26" s="27"/>
      <c r="L26" s="299"/>
      <c r="M26" s="277"/>
      <c r="N26" s="292" t="s">
        <v>340</v>
      </c>
      <c r="O26" s="292"/>
      <c r="P26" s="292"/>
      <c r="Q26" s="292"/>
      <c r="R26" s="292"/>
      <c r="S26" s="292"/>
      <c r="T26" s="292"/>
      <c r="U26" s="292"/>
      <c r="V26" s="292"/>
      <c r="W26" s="292"/>
      <c r="X26" s="293"/>
      <c r="Y26" s="62"/>
      <c r="Z26" s="55"/>
      <c r="AA26" s="55"/>
      <c r="AB26" s="55"/>
      <c r="AC26" s="55"/>
      <c r="AD26" s="55"/>
      <c r="AE26" s="55"/>
      <c r="AF26" s="55"/>
      <c r="AG26" s="55"/>
    </row>
    <row r="27" spans="1:33" s="30" customFormat="1" ht="18.149999999999999" customHeight="1">
      <c r="A27" s="56" t="s">
        <v>122</v>
      </c>
      <c r="B27" s="57" t="s">
        <v>55</v>
      </c>
      <c r="C27" s="416" t="s">
        <v>93</v>
      </c>
      <c r="D27" s="417"/>
      <c r="E27" s="99" t="s">
        <v>0</v>
      </c>
      <c r="F27" s="108" t="s">
        <v>208</v>
      </c>
      <c r="G27" s="59" t="s">
        <v>134</v>
      </c>
      <c r="H27" s="416" t="s">
        <v>100</v>
      </c>
      <c r="I27" s="417"/>
      <c r="J27" s="98" t="s">
        <v>0</v>
      </c>
      <c r="K27" s="27"/>
      <c r="L27" s="299"/>
      <c r="M27" s="277"/>
      <c r="N27" s="267" t="s">
        <v>491</v>
      </c>
      <c r="O27" s="267"/>
      <c r="P27" s="267"/>
      <c r="Q27" s="267"/>
      <c r="R27" s="267"/>
      <c r="S27" s="267"/>
      <c r="T27" s="267"/>
      <c r="U27" s="267"/>
      <c r="V27" s="267"/>
      <c r="W27" s="267"/>
      <c r="X27" s="268"/>
      <c r="Y27" s="62"/>
      <c r="Z27" s="55"/>
      <c r="AA27" s="55"/>
      <c r="AB27" s="55"/>
      <c r="AC27" s="55"/>
      <c r="AD27" s="55"/>
      <c r="AE27" s="55"/>
      <c r="AF27" s="55"/>
      <c r="AG27" s="55"/>
    </row>
    <row r="28" spans="1:33" s="30" customFormat="1" ht="18.149999999999999" customHeight="1">
      <c r="A28" s="47" t="s">
        <v>57</v>
      </c>
      <c r="B28" s="96" t="s">
        <v>109</v>
      </c>
      <c r="C28" s="430" t="str">
        <f>IF(C27="X","自動重量選別機","")</f>
        <v>自動重量選別機</v>
      </c>
      <c r="D28" s="431"/>
      <c r="E28" s="99" t="s">
        <v>0</v>
      </c>
      <c r="F28" s="108" t="s">
        <v>293</v>
      </c>
      <c r="G28" s="59" t="s">
        <v>117</v>
      </c>
      <c r="H28" s="416" t="s">
        <v>375</v>
      </c>
      <c r="I28" s="417"/>
      <c r="J28" s="98" t="s">
        <v>0</v>
      </c>
      <c r="K28" s="27"/>
      <c r="L28" s="299"/>
      <c r="M28" s="277"/>
      <c r="N28" s="300" t="s">
        <v>341</v>
      </c>
      <c r="O28" s="300"/>
      <c r="P28" s="300"/>
      <c r="Q28" s="300"/>
      <c r="R28" s="300"/>
      <c r="S28" s="300"/>
      <c r="T28" s="300"/>
      <c r="U28" s="300"/>
      <c r="V28" s="300"/>
      <c r="W28" s="300"/>
      <c r="X28" s="301"/>
      <c r="Y28" s="62"/>
      <c r="Z28" s="55"/>
      <c r="AA28" s="55"/>
      <c r="AB28" s="55"/>
      <c r="AC28" s="55"/>
      <c r="AD28" s="55"/>
      <c r="AE28" s="55"/>
      <c r="AF28" s="55"/>
      <c r="AG28" s="55"/>
    </row>
    <row r="29" spans="1:33" s="30" customFormat="1" ht="18.149999999999999" customHeight="1">
      <c r="A29" s="70" t="s">
        <v>58</v>
      </c>
      <c r="B29" s="48" t="s">
        <v>37</v>
      </c>
      <c r="C29" s="109" t="s">
        <v>95</v>
      </c>
      <c r="D29" s="110" t="s">
        <v>96</v>
      </c>
      <c r="E29" s="99" t="s">
        <v>0</v>
      </c>
      <c r="F29" s="33" t="s">
        <v>294</v>
      </c>
      <c r="G29" s="106" t="s">
        <v>39</v>
      </c>
      <c r="H29" s="416" t="s">
        <v>100</v>
      </c>
      <c r="I29" s="417"/>
      <c r="J29" s="98" t="s">
        <v>0</v>
      </c>
      <c r="K29" s="27"/>
      <c r="L29" s="294" t="s">
        <v>219</v>
      </c>
      <c r="M29" s="281" t="s">
        <v>110</v>
      </c>
      <c r="N29" s="270" t="s">
        <v>248</v>
      </c>
      <c r="O29" s="271"/>
      <c r="P29" s="271"/>
      <c r="Q29" s="271"/>
      <c r="R29" s="271"/>
      <c r="S29" s="271"/>
      <c r="T29" s="271"/>
      <c r="U29" s="271"/>
      <c r="V29" s="271"/>
      <c r="W29" s="271"/>
      <c r="X29" s="271"/>
      <c r="Y29" s="62"/>
      <c r="Z29" s="55"/>
      <c r="AA29" s="55"/>
      <c r="AB29" s="55"/>
      <c r="AC29" s="55"/>
      <c r="AD29" s="55"/>
      <c r="AE29" s="55"/>
      <c r="AF29" s="55"/>
      <c r="AG29" s="55"/>
    </row>
    <row r="30" spans="1:33" s="30" customFormat="1" ht="18.149999999999999" customHeight="1">
      <c r="A30" s="56" t="s">
        <v>136</v>
      </c>
      <c r="B30" s="48" t="s">
        <v>110</v>
      </c>
      <c r="C30" s="427" t="s">
        <v>368</v>
      </c>
      <c r="D30" s="428"/>
      <c r="E30" s="99" t="s">
        <v>0</v>
      </c>
      <c r="F30" s="111" t="s">
        <v>200</v>
      </c>
      <c r="G30" s="112" t="s">
        <v>40</v>
      </c>
      <c r="H30" s="416" t="s">
        <v>100</v>
      </c>
      <c r="I30" s="417"/>
      <c r="J30" s="98" t="s">
        <v>0</v>
      </c>
      <c r="K30" s="27"/>
      <c r="L30" s="296"/>
      <c r="M30" s="267"/>
      <c r="N30" s="297" t="s">
        <v>249</v>
      </c>
      <c r="O30" s="298"/>
      <c r="P30" s="298"/>
      <c r="Q30" s="298"/>
      <c r="R30" s="298"/>
      <c r="S30" s="298"/>
      <c r="T30" s="298"/>
      <c r="U30" s="298"/>
      <c r="V30" s="298"/>
      <c r="W30" s="298"/>
      <c r="X30" s="298"/>
      <c r="Y30" s="62"/>
      <c r="Z30" s="55"/>
      <c r="AA30" s="55"/>
      <c r="AB30" s="55"/>
      <c r="AC30" s="55"/>
      <c r="AD30" s="55"/>
      <c r="AE30" s="55"/>
      <c r="AF30" s="55"/>
      <c r="AG30" s="55"/>
    </row>
    <row r="31" spans="1:33" s="30" customFormat="1" ht="18.149999999999999" customHeight="1">
      <c r="A31" s="47" t="s">
        <v>59</v>
      </c>
      <c r="B31" s="113" t="str">
        <f>IF(C30="複目量","ひょう量（小レンジ）","ひょう量")</f>
        <v>ひょう量</v>
      </c>
      <c r="C31" s="114">
        <v>3000</v>
      </c>
      <c r="D31" s="115" t="s">
        <v>32</v>
      </c>
      <c r="E31" s="99" t="s">
        <v>0</v>
      </c>
      <c r="F31" s="111" t="s">
        <v>209</v>
      </c>
      <c r="G31" s="57" t="s">
        <v>113</v>
      </c>
      <c r="H31" s="416" t="s">
        <v>412</v>
      </c>
      <c r="I31" s="417"/>
      <c r="J31" s="98" t="s">
        <v>0</v>
      </c>
      <c r="K31" s="27"/>
      <c r="L31" s="295"/>
      <c r="M31" s="282"/>
      <c r="N31" s="272" t="s">
        <v>250</v>
      </c>
      <c r="O31" s="273"/>
      <c r="P31" s="273"/>
      <c r="Q31" s="273"/>
      <c r="R31" s="273"/>
      <c r="S31" s="273"/>
      <c r="T31" s="273"/>
      <c r="U31" s="273"/>
      <c r="V31" s="273"/>
      <c r="W31" s="273"/>
      <c r="X31" s="273"/>
      <c r="Y31" s="62"/>
      <c r="Z31" s="55"/>
      <c r="AA31" s="55"/>
      <c r="AB31" s="55"/>
      <c r="AC31" s="55"/>
      <c r="AD31" s="55"/>
      <c r="AE31" s="55"/>
      <c r="AF31" s="55"/>
      <c r="AG31" s="55"/>
    </row>
    <row r="32" spans="1:33" s="30" customFormat="1" ht="18.149999999999999" customHeight="1">
      <c r="A32" s="262" t="s">
        <v>61</v>
      </c>
      <c r="B32" s="263" t="str">
        <f>IF(OR(C30="複目量",C30="多目量"),"実目量（小レンジ）","実目量")</f>
        <v>実目量</v>
      </c>
      <c r="C32" s="264"/>
      <c r="D32" s="265" t="s">
        <v>32</v>
      </c>
      <c r="E32" s="99" t="s">
        <v>0</v>
      </c>
      <c r="F32" s="34" t="s">
        <v>210</v>
      </c>
      <c r="G32" s="341" t="s">
        <v>399</v>
      </c>
      <c r="H32" s="341"/>
      <c r="I32" s="342"/>
      <c r="J32" s="117" t="s">
        <v>0</v>
      </c>
      <c r="K32" s="27"/>
      <c r="L32" s="73" t="s">
        <v>59</v>
      </c>
      <c r="M32" s="269" t="s">
        <v>220</v>
      </c>
      <c r="N32" s="270" t="s">
        <v>251</v>
      </c>
      <c r="O32" s="271"/>
      <c r="P32" s="271"/>
      <c r="Q32" s="271"/>
      <c r="R32" s="271"/>
      <c r="S32" s="271"/>
      <c r="T32" s="271"/>
      <c r="U32" s="271"/>
      <c r="V32" s="271"/>
      <c r="W32" s="271"/>
      <c r="X32" s="271"/>
      <c r="Y32" s="62"/>
      <c r="Z32" s="55"/>
      <c r="AA32" s="55"/>
      <c r="AB32" s="55"/>
      <c r="AC32" s="55"/>
      <c r="AD32" s="55"/>
      <c r="AE32" s="55"/>
      <c r="AF32" s="55"/>
      <c r="AG32" s="55"/>
    </row>
    <row r="33" spans="1:33" s="30" customFormat="1" ht="18.149999999999999" customHeight="1">
      <c r="A33" s="56" t="s">
        <v>62</v>
      </c>
      <c r="B33" s="118" t="str">
        <f>IF(C30="複目量","最小測定量（小レンジ）","最小測定量")</f>
        <v>最小測定量</v>
      </c>
      <c r="C33" s="119">
        <v>140</v>
      </c>
      <c r="D33" s="101" t="s">
        <v>32</v>
      </c>
      <c r="E33" s="99" t="s">
        <v>0</v>
      </c>
      <c r="F33" s="33"/>
      <c r="G33" s="112" t="s">
        <v>45</v>
      </c>
      <c r="J33" s="120"/>
      <c r="K33" s="27"/>
      <c r="L33" s="121" t="s">
        <v>197</v>
      </c>
      <c r="M33" s="269"/>
      <c r="N33" s="272" t="s">
        <v>277</v>
      </c>
      <c r="O33" s="273"/>
      <c r="P33" s="273"/>
      <c r="Q33" s="273"/>
      <c r="R33" s="273"/>
      <c r="S33" s="273"/>
      <c r="T33" s="273"/>
      <c r="U33" s="273"/>
      <c r="V33" s="273"/>
      <c r="W33" s="273"/>
      <c r="X33" s="273"/>
      <c r="Y33" s="62"/>
      <c r="Z33" s="55"/>
      <c r="AA33" s="55"/>
      <c r="AB33" s="55"/>
      <c r="AC33" s="55"/>
      <c r="AD33" s="55"/>
      <c r="AE33" s="55"/>
      <c r="AF33" s="55"/>
      <c r="AG33" s="55"/>
    </row>
    <row r="34" spans="1:33" s="30" customFormat="1" ht="18.149999999999999" customHeight="1">
      <c r="A34" s="47" t="s">
        <v>197</v>
      </c>
      <c r="B34" s="113" t="str">
        <f>IF(C30="複目量","ひょう量（大レンジ）","ひょう量")</f>
        <v>ひょう量</v>
      </c>
      <c r="C34" s="114"/>
      <c r="D34" s="115" t="s">
        <v>32</v>
      </c>
      <c r="E34" s="99" t="s">
        <v>0</v>
      </c>
      <c r="F34" s="33"/>
      <c r="G34" s="313"/>
      <c r="H34" s="313"/>
      <c r="I34" s="429"/>
      <c r="J34" s="120"/>
      <c r="K34" s="27"/>
      <c r="L34" s="73" t="s">
        <v>221</v>
      </c>
      <c r="M34" s="269" t="s">
        <v>222</v>
      </c>
      <c r="N34" s="270" t="s">
        <v>515</v>
      </c>
      <c r="O34" s="271"/>
      <c r="P34" s="271"/>
      <c r="Q34" s="271"/>
      <c r="R34" s="271"/>
      <c r="S34" s="271"/>
      <c r="T34" s="271"/>
      <c r="U34" s="271"/>
      <c r="V34" s="271"/>
      <c r="W34" s="271"/>
      <c r="X34" s="271"/>
      <c r="Y34" s="62"/>
      <c r="Z34" s="55"/>
      <c r="AA34" s="55"/>
      <c r="AB34" s="55"/>
      <c r="AC34" s="55"/>
      <c r="AD34" s="55"/>
      <c r="AE34" s="55"/>
      <c r="AF34" s="55"/>
      <c r="AG34" s="55"/>
    </row>
    <row r="35" spans="1:33" s="30" customFormat="1" ht="18.149999999999999" customHeight="1">
      <c r="A35" s="47" t="s">
        <v>198</v>
      </c>
      <c r="B35" s="113" t="str">
        <f>IF(OR(C30="複目量",C30="多目量"),"実目量（大レンジ）","実目量")</f>
        <v>実目量</v>
      </c>
      <c r="C35" s="114"/>
      <c r="D35" s="115" t="s">
        <v>32</v>
      </c>
      <c r="E35" s="99" t="s">
        <v>0</v>
      </c>
      <c r="F35" s="33"/>
      <c r="G35" s="313"/>
      <c r="H35" s="313"/>
      <c r="I35" s="429"/>
      <c r="J35" s="120"/>
      <c r="K35" s="27"/>
      <c r="L35" s="121" t="s">
        <v>198</v>
      </c>
      <c r="M35" s="269"/>
      <c r="N35" s="272" t="s">
        <v>278</v>
      </c>
      <c r="O35" s="273"/>
      <c r="P35" s="273"/>
      <c r="Q35" s="273"/>
      <c r="R35" s="273"/>
      <c r="S35" s="273"/>
      <c r="T35" s="273"/>
      <c r="U35" s="273"/>
      <c r="V35" s="273"/>
      <c r="W35" s="273"/>
      <c r="X35" s="273"/>
      <c r="Y35" s="62"/>
      <c r="Z35" s="55"/>
      <c r="AA35" s="55"/>
      <c r="AB35" s="55"/>
      <c r="AC35" s="55"/>
      <c r="AD35" s="55"/>
      <c r="AE35" s="55"/>
      <c r="AF35" s="55"/>
      <c r="AG35" s="55"/>
    </row>
    <row r="36" spans="1:33" s="30" customFormat="1" ht="18.149999999999999" customHeight="1" thickBot="1">
      <c r="A36" s="63" t="s">
        <v>60</v>
      </c>
      <c r="B36" s="122" t="str">
        <f>IF(C30="複目量","最小測定量（大レンジ）","最小測定量")</f>
        <v>最小測定量</v>
      </c>
      <c r="C36" s="123"/>
      <c r="D36" s="65" t="s">
        <v>32</v>
      </c>
      <c r="E36" s="124" t="s">
        <v>0</v>
      </c>
      <c r="F36" s="33"/>
      <c r="G36" s="313"/>
      <c r="H36" s="313"/>
      <c r="I36" s="429"/>
      <c r="J36" s="120"/>
      <c r="K36" s="27"/>
      <c r="L36" s="73" t="s">
        <v>223</v>
      </c>
      <c r="M36" s="269" t="s">
        <v>315</v>
      </c>
      <c r="N36" s="270" t="s">
        <v>332</v>
      </c>
      <c r="O36" s="271"/>
      <c r="P36" s="271"/>
      <c r="Q36" s="271"/>
      <c r="R36" s="271"/>
      <c r="S36" s="271"/>
      <c r="T36" s="271"/>
      <c r="U36" s="271"/>
      <c r="V36" s="271"/>
      <c r="W36" s="271"/>
      <c r="X36" s="271"/>
      <c r="Y36" s="62"/>
      <c r="Z36" s="55"/>
      <c r="AA36" s="55"/>
      <c r="AB36" s="55"/>
      <c r="AC36" s="55"/>
      <c r="AD36" s="55"/>
      <c r="AE36" s="55"/>
      <c r="AF36" s="55"/>
      <c r="AG36" s="55"/>
    </row>
    <row r="37" spans="1:33" s="30" customFormat="1" ht="18.149999999999999" customHeight="1">
      <c r="A37" s="125"/>
      <c r="B37" s="126"/>
      <c r="C37" s="343"/>
      <c r="D37" s="343"/>
      <c r="E37" s="127"/>
      <c r="F37" s="128"/>
      <c r="G37" s="343"/>
      <c r="H37" s="343"/>
      <c r="I37" s="343"/>
      <c r="J37" s="129"/>
      <c r="K37" s="27"/>
      <c r="L37" s="73" t="s">
        <v>60</v>
      </c>
      <c r="M37" s="269"/>
      <c r="N37" s="272" t="s">
        <v>279</v>
      </c>
      <c r="O37" s="273"/>
      <c r="P37" s="273"/>
      <c r="Q37" s="273"/>
      <c r="R37" s="273"/>
      <c r="S37" s="273"/>
      <c r="T37" s="273"/>
      <c r="U37" s="273"/>
      <c r="V37" s="273"/>
      <c r="W37" s="273"/>
      <c r="X37" s="273"/>
      <c r="Y37" s="62"/>
      <c r="Z37" s="55"/>
      <c r="AA37" s="55"/>
      <c r="AB37" s="55"/>
      <c r="AC37" s="55"/>
      <c r="AD37" s="55"/>
      <c r="AE37" s="55"/>
      <c r="AF37" s="55"/>
      <c r="AG37" s="55"/>
    </row>
    <row r="38" spans="1:33" s="30" customFormat="1" ht="18.149999999999999" customHeight="1" thickBot="1">
      <c r="A38" s="29" t="s">
        <v>378</v>
      </c>
      <c r="B38" s="319" t="s">
        <v>19</v>
      </c>
      <c r="C38" s="319"/>
      <c r="K38" s="27"/>
      <c r="L38" s="73" t="s">
        <v>36</v>
      </c>
      <c r="M38" s="74" t="s">
        <v>111</v>
      </c>
      <c r="N38" s="274" t="s">
        <v>254</v>
      </c>
      <c r="O38" s="275"/>
      <c r="P38" s="275"/>
      <c r="Q38" s="275"/>
      <c r="R38" s="275"/>
      <c r="S38" s="275"/>
      <c r="T38" s="275"/>
      <c r="U38" s="275"/>
      <c r="V38" s="275"/>
      <c r="W38" s="275"/>
      <c r="X38" s="275"/>
      <c r="Y38" s="62"/>
      <c r="Z38" s="55"/>
      <c r="AA38" s="55"/>
      <c r="AB38" s="55"/>
      <c r="AC38" s="55"/>
      <c r="AD38" s="55"/>
      <c r="AE38" s="55"/>
      <c r="AF38" s="55"/>
      <c r="AG38" s="55"/>
    </row>
    <row r="39" spans="1:33" s="30" customFormat="1" ht="18.149999999999999" customHeight="1">
      <c r="A39" s="41"/>
      <c r="B39" s="320" t="s">
        <v>7</v>
      </c>
      <c r="C39" s="320"/>
      <c r="D39" s="321"/>
      <c r="E39" s="82" t="s">
        <v>1</v>
      </c>
      <c r="F39" s="43"/>
      <c r="G39" s="320" t="s">
        <v>7</v>
      </c>
      <c r="H39" s="320"/>
      <c r="I39" s="321"/>
      <c r="J39" s="44" t="s">
        <v>1</v>
      </c>
      <c r="K39" s="27"/>
      <c r="L39" s="121" t="s">
        <v>204</v>
      </c>
      <c r="M39" s="74" t="s">
        <v>417</v>
      </c>
      <c r="N39" s="277" t="s">
        <v>255</v>
      </c>
      <c r="O39" s="277"/>
      <c r="P39" s="277"/>
      <c r="Q39" s="270"/>
      <c r="R39" s="271"/>
      <c r="S39" s="271"/>
      <c r="T39" s="271"/>
      <c r="U39" s="271"/>
      <c r="V39" s="271"/>
      <c r="W39" s="271"/>
      <c r="X39" s="271"/>
      <c r="Y39" s="62"/>
      <c r="Z39" s="55"/>
      <c r="AA39" s="55"/>
      <c r="AB39" s="55"/>
      <c r="AC39" s="55"/>
      <c r="AD39" s="55"/>
      <c r="AE39" s="55"/>
      <c r="AF39" s="55"/>
      <c r="AG39" s="55"/>
    </row>
    <row r="40" spans="1:33" s="30" customFormat="1" ht="18.149999999999999" customHeight="1">
      <c r="A40" s="70" t="s">
        <v>379</v>
      </c>
      <c r="B40" s="34" t="s">
        <v>380</v>
      </c>
      <c r="C40" s="424" t="s">
        <v>101</v>
      </c>
      <c r="D40" s="425"/>
      <c r="E40" s="130" t="s">
        <v>0</v>
      </c>
      <c r="F40" s="131" t="s">
        <v>381</v>
      </c>
      <c r="G40" s="132" t="s">
        <v>508</v>
      </c>
      <c r="H40" s="420" t="s">
        <v>91</v>
      </c>
      <c r="I40" s="421"/>
      <c r="J40" s="60" t="s">
        <v>0</v>
      </c>
      <c r="K40" s="27"/>
      <c r="L40" s="121" t="s">
        <v>205</v>
      </c>
      <c r="M40" s="74" t="s">
        <v>418</v>
      </c>
      <c r="N40" s="277" t="s">
        <v>256</v>
      </c>
      <c r="O40" s="277"/>
      <c r="P40" s="277"/>
      <c r="Q40" s="272"/>
      <c r="R40" s="273"/>
      <c r="S40" s="273"/>
      <c r="T40" s="273"/>
      <c r="U40" s="273"/>
      <c r="V40" s="273"/>
      <c r="W40" s="273"/>
      <c r="X40" s="273"/>
      <c r="Y40" s="62"/>
      <c r="Z40" s="55"/>
      <c r="AA40" s="55"/>
      <c r="AB40" s="55"/>
      <c r="AC40" s="55"/>
      <c r="AD40" s="55"/>
      <c r="AE40" s="55"/>
      <c r="AF40" s="55"/>
      <c r="AG40" s="55"/>
    </row>
    <row r="41" spans="1:33" s="30" customFormat="1" ht="18.149999999999999" customHeight="1">
      <c r="A41" s="63" t="s">
        <v>382</v>
      </c>
      <c r="B41" s="51" t="s">
        <v>41</v>
      </c>
      <c r="C41" s="416" t="s">
        <v>91</v>
      </c>
      <c r="D41" s="417"/>
      <c r="E41" s="133" t="s">
        <v>0</v>
      </c>
      <c r="F41" s="134" t="s">
        <v>212</v>
      </c>
      <c r="G41" s="57" t="s">
        <v>370</v>
      </c>
      <c r="H41" s="416" t="s">
        <v>371</v>
      </c>
      <c r="I41" s="417"/>
      <c r="J41" s="60" t="s">
        <v>0</v>
      </c>
      <c r="K41" s="27"/>
      <c r="L41" s="121" t="s">
        <v>121</v>
      </c>
      <c r="M41" s="74" t="s">
        <v>316</v>
      </c>
      <c r="N41" s="274" t="s">
        <v>257</v>
      </c>
      <c r="O41" s="275"/>
      <c r="P41" s="275"/>
      <c r="Q41" s="275"/>
      <c r="R41" s="275"/>
      <c r="S41" s="275"/>
      <c r="T41" s="275"/>
      <c r="U41" s="275"/>
      <c r="V41" s="275"/>
      <c r="W41" s="275"/>
      <c r="X41" s="275"/>
      <c r="Y41" s="62"/>
      <c r="Z41" s="55"/>
      <c r="AA41" s="55"/>
      <c r="AB41" s="55"/>
      <c r="AC41" s="55"/>
      <c r="AD41" s="55"/>
      <c r="AE41" s="55"/>
      <c r="AF41" s="55"/>
      <c r="AG41" s="55"/>
    </row>
    <row r="42" spans="1:33" s="30" customFormat="1" ht="18.149999999999999" customHeight="1">
      <c r="A42" s="70"/>
      <c r="B42" s="57" t="s">
        <v>42</v>
      </c>
      <c r="C42" s="416" t="s">
        <v>124</v>
      </c>
      <c r="D42" s="417"/>
      <c r="E42" s="133" t="s">
        <v>0</v>
      </c>
      <c r="F42" s="134" t="s">
        <v>216</v>
      </c>
      <c r="G42" s="57" t="s">
        <v>372</v>
      </c>
      <c r="H42" s="416" t="s">
        <v>371</v>
      </c>
      <c r="I42" s="417"/>
      <c r="J42" s="60" t="s">
        <v>0</v>
      </c>
      <c r="K42" s="27"/>
      <c r="L42" s="121" t="s">
        <v>206</v>
      </c>
      <c r="M42" s="74" t="s">
        <v>317</v>
      </c>
      <c r="N42" s="274" t="s">
        <v>258</v>
      </c>
      <c r="O42" s="275"/>
      <c r="P42" s="275"/>
      <c r="Q42" s="275"/>
      <c r="R42" s="275"/>
      <c r="S42" s="275"/>
      <c r="T42" s="275"/>
      <c r="U42" s="275"/>
      <c r="V42" s="275"/>
      <c r="W42" s="275"/>
      <c r="X42" s="275"/>
      <c r="Y42" s="62"/>
      <c r="Z42" s="55"/>
      <c r="AA42" s="55"/>
      <c r="AB42" s="55"/>
      <c r="AC42" s="55"/>
      <c r="AD42" s="55"/>
      <c r="AE42" s="55"/>
      <c r="AF42" s="55"/>
      <c r="AG42" s="55"/>
    </row>
    <row r="43" spans="1:33" s="30" customFormat="1" ht="18.149999999999999" customHeight="1">
      <c r="A43" s="70"/>
      <c r="B43" s="57" t="s">
        <v>43</v>
      </c>
      <c r="C43" s="416" t="s">
        <v>124</v>
      </c>
      <c r="D43" s="417"/>
      <c r="E43" s="133" t="s">
        <v>0</v>
      </c>
      <c r="F43" s="134" t="s">
        <v>217</v>
      </c>
      <c r="G43" s="135" t="s">
        <v>44</v>
      </c>
      <c r="H43" s="416" t="s">
        <v>91</v>
      </c>
      <c r="I43" s="417"/>
      <c r="J43" s="60" t="s">
        <v>0</v>
      </c>
      <c r="K43" s="27"/>
      <c r="L43" s="121" t="s">
        <v>207</v>
      </c>
      <c r="M43" s="74" t="s">
        <v>318</v>
      </c>
      <c r="N43" s="274" t="s">
        <v>259</v>
      </c>
      <c r="O43" s="275"/>
      <c r="P43" s="275"/>
      <c r="Q43" s="275"/>
      <c r="R43" s="275"/>
      <c r="S43" s="275"/>
      <c r="T43" s="275"/>
      <c r="U43" s="275"/>
      <c r="V43" s="275"/>
      <c r="W43" s="275"/>
      <c r="X43" s="275"/>
      <c r="Y43" s="62"/>
      <c r="Z43" s="55"/>
      <c r="AA43" s="55"/>
      <c r="AB43" s="55"/>
      <c r="AC43" s="55"/>
      <c r="AD43" s="55"/>
      <c r="AE43" s="55"/>
      <c r="AF43" s="55"/>
      <c r="AG43" s="55"/>
    </row>
    <row r="44" spans="1:33" s="30" customFormat="1" ht="18.149999999999999" customHeight="1" thickBot="1">
      <c r="A44" s="75"/>
      <c r="B44" s="38" t="s">
        <v>383</v>
      </c>
      <c r="C44" s="422" t="s">
        <v>102</v>
      </c>
      <c r="D44" s="423"/>
      <c r="E44" s="136" t="s">
        <v>0</v>
      </c>
      <c r="F44" s="137" t="s">
        <v>15</v>
      </c>
      <c r="G44" s="138" t="s">
        <v>46</v>
      </c>
      <c r="H44" s="422" t="s">
        <v>91</v>
      </c>
      <c r="I44" s="423"/>
      <c r="J44" s="139" t="s">
        <v>0</v>
      </c>
      <c r="K44" s="27"/>
      <c r="L44" s="121" t="s">
        <v>208</v>
      </c>
      <c r="M44" s="74" t="s">
        <v>319</v>
      </c>
      <c r="N44" s="274" t="s">
        <v>291</v>
      </c>
      <c r="O44" s="275"/>
      <c r="P44" s="275"/>
      <c r="Q44" s="275"/>
      <c r="R44" s="275"/>
      <c r="S44" s="275"/>
      <c r="T44" s="275"/>
      <c r="U44" s="275"/>
      <c r="V44" s="275"/>
      <c r="W44" s="275"/>
      <c r="X44" s="275"/>
      <c r="Y44" s="62"/>
      <c r="Z44" s="55"/>
      <c r="AA44" s="55"/>
      <c r="AB44" s="55"/>
      <c r="AC44" s="55"/>
      <c r="AD44" s="55"/>
      <c r="AE44" s="55"/>
      <c r="AF44" s="55"/>
      <c r="AG44" s="55"/>
    </row>
    <row r="45" spans="1:33" s="30" customFormat="1" ht="18.149999999999999" customHeight="1">
      <c r="E45" s="127"/>
      <c r="F45" s="140"/>
      <c r="G45" s="141"/>
      <c r="H45" s="343"/>
      <c r="I45" s="343"/>
      <c r="J45" s="127"/>
      <c r="K45" s="27"/>
      <c r="L45" s="304" t="s">
        <v>293</v>
      </c>
      <c r="M45" s="277" t="s">
        <v>320</v>
      </c>
      <c r="N45" s="270" t="s">
        <v>260</v>
      </c>
      <c r="O45" s="271"/>
      <c r="P45" s="271"/>
      <c r="Q45" s="271"/>
      <c r="R45" s="271"/>
      <c r="S45" s="271"/>
      <c r="T45" s="271"/>
      <c r="U45" s="271"/>
      <c r="V45" s="271"/>
      <c r="W45" s="271"/>
      <c r="X45" s="271"/>
      <c r="Y45" s="62"/>
      <c r="Z45" s="55"/>
      <c r="AA45" s="55"/>
      <c r="AB45" s="55"/>
      <c r="AC45" s="55"/>
      <c r="AD45" s="55"/>
      <c r="AE45" s="55"/>
      <c r="AF45" s="55"/>
      <c r="AG45" s="55"/>
    </row>
    <row r="46" spans="1:33" s="30" customFormat="1" ht="18.149999999999999" customHeight="1">
      <c r="K46" s="27"/>
      <c r="L46" s="304"/>
      <c r="M46" s="277"/>
      <c r="N46" s="297" t="s">
        <v>261</v>
      </c>
      <c r="O46" s="298"/>
      <c r="P46" s="298"/>
      <c r="Q46" s="298"/>
      <c r="R46" s="298"/>
      <c r="S46" s="298"/>
      <c r="T46" s="298"/>
      <c r="U46" s="298"/>
      <c r="V46" s="298"/>
      <c r="W46" s="298"/>
      <c r="X46" s="298"/>
      <c r="Y46" s="62"/>
      <c r="Z46" s="55"/>
      <c r="AA46" s="55"/>
      <c r="AB46" s="55"/>
      <c r="AC46" s="55"/>
      <c r="AD46" s="55"/>
      <c r="AE46" s="55"/>
      <c r="AF46" s="55"/>
      <c r="AG46" s="55"/>
    </row>
    <row r="47" spans="1:33" s="30" customFormat="1" ht="18.149999999999999" customHeight="1">
      <c r="K47" s="27"/>
      <c r="L47" s="304"/>
      <c r="M47" s="277"/>
      <c r="N47" s="272" t="s">
        <v>262</v>
      </c>
      <c r="O47" s="273"/>
      <c r="P47" s="273"/>
      <c r="Q47" s="273"/>
      <c r="R47" s="273"/>
      <c r="S47" s="273"/>
      <c r="T47" s="273"/>
      <c r="U47" s="273"/>
      <c r="V47" s="273"/>
      <c r="W47" s="273"/>
      <c r="X47" s="279"/>
      <c r="Y47" s="55"/>
      <c r="Z47" s="55"/>
      <c r="AA47" s="55"/>
      <c r="AB47" s="55"/>
      <c r="AC47" s="55"/>
      <c r="AD47" s="55"/>
      <c r="AE47" s="55"/>
      <c r="AF47" s="55"/>
      <c r="AG47" s="55"/>
    </row>
    <row r="48" spans="1:33" s="30" customFormat="1" ht="18.149999999999999" customHeight="1">
      <c r="K48" s="27"/>
      <c r="L48" s="121" t="s">
        <v>294</v>
      </c>
      <c r="M48" s="74" t="s">
        <v>321</v>
      </c>
      <c r="N48" s="274" t="s">
        <v>263</v>
      </c>
      <c r="O48" s="275"/>
      <c r="P48" s="275"/>
      <c r="Q48" s="275"/>
      <c r="R48" s="275"/>
      <c r="S48" s="275"/>
      <c r="T48" s="275"/>
      <c r="U48" s="275"/>
      <c r="V48" s="275"/>
      <c r="W48" s="275"/>
      <c r="X48" s="283"/>
      <c r="Y48" s="55"/>
      <c r="Z48" s="55"/>
      <c r="AA48" s="55"/>
      <c r="AB48" s="55"/>
      <c r="AC48" s="55"/>
      <c r="AD48" s="55"/>
      <c r="AE48" s="55"/>
      <c r="AF48" s="55"/>
      <c r="AG48" s="55"/>
    </row>
    <row r="49" spans="1:33" s="30" customFormat="1" ht="18.149999999999999" customHeight="1">
      <c r="A49" s="33"/>
      <c r="B49" s="34"/>
      <c r="C49" s="34"/>
      <c r="D49" s="34"/>
      <c r="E49" s="80"/>
      <c r="F49" s="33"/>
      <c r="G49" s="33"/>
      <c r="H49" s="146"/>
      <c r="I49" s="112"/>
      <c r="J49" s="80"/>
      <c r="K49" s="27"/>
      <c r="L49" s="121" t="s">
        <v>200</v>
      </c>
      <c r="M49" s="74" t="s">
        <v>322</v>
      </c>
      <c r="N49" s="274" t="s">
        <v>264</v>
      </c>
      <c r="O49" s="275"/>
      <c r="P49" s="275"/>
      <c r="Q49" s="275"/>
      <c r="R49" s="275"/>
      <c r="S49" s="275"/>
      <c r="T49" s="275"/>
      <c r="U49" s="275"/>
      <c r="V49" s="275"/>
      <c r="W49" s="275"/>
      <c r="X49" s="283"/>
      <c r="Y49" s="55"/>
      <c r="Z49" s="55"/>
      <c r="AA49" s="55"/>
      <c r="AB49" s="55"/>
      <c r="AC49" s="55"/>
      <c r="AD49" s="55"/>
      <c r="AE49" s="55"/>
      <c r="AF49" s="55"/>
      <c r="AG49" s="55"/>
    </row>
    <row r="50" spans="1:33" s="30" customFormat="1" ht="18.149999999999999" customHeight="1" thickBot="1">
      <c r="A50" s="33"/>
      <c r="B50" s="34"/>
      <c r="C50" s="314" t="s">
        <v>90</v>
      </c>
      <c r="D50" s="314"/>
      <c r="E50" s="314"/>
      <c r="F50" s="314"/>
      <c r="G50" s="314"/>
      <c r="H50" s="346" t="s">
        <v>512</v>
      </c>
      <c r="I50" s="346"/>
      <c r="J50" s="346"/>
      <c r="K50" s="27"/>
      <c r="L50" s="142" t="s">
        <v>209</v>
      </c>
      <c r="M50" s="143" t="s">
        <v>323</v>
      </c>
      <c r="N50" s="284" t="s">
        <v>265</v>
      </c>
      <c r="O50" s="285"/>
      <c r="P50" s="285"/>
      <c r="Q50" s="285"/>
      <c r="R50" s="285"/>
      <c r="S50" s="285"/>
      <c r="T50" s="285"/>
      <c r="U50" s="285"/>
      <c r="V50" s="285"/>
      <c r="W50" s="285"/>
      <c r="X50" s="286"/>
      <c r="Y50" s="55"/>
      <c r="Z50" s="55"/>
      <c r="AA50" s="55"/>
      <c r="AB50" s="55"/>
      <c r="AC50" s="55"/>
      <c r="AD50" s="55"/>
      <c r="AE50" s="55"/>
      <c r="AF50" s="55"/>
      <c r="AG50" s="55"/>
    </row>
    <row r="51" spans="1:33" s="30" customFormat="1" ht="27" customHeight="1">
      <c r="A51" s="330" t="s">
        <v>276</v>
      </c>
      <c r="B51" s="330"/>
      <c r="C51" s="330"/>
      <c r="D51" s="330"/>
      <c r="E51" s="330"/>
      <c r="F51" s="330"/>
      <c r="G51" s="330"/>
      <c r="H51" s="330"/>
      <c r="I51" s="330"/>
      <c r="J51" s="330"/>
      <c r="K51" s="27"/>
      <c r="L51" s="34"/>
      <c r="M51" s="55"/>
      <c r="N51" s="55"/>
      <c r="O51" s="55"/>
      <c r="P51" s="55"/>
      <c r="Q51" s="55"/>
      <c r="R51" s="55"/>
      <c r="S51" s="55"/>
      <c r="T51" s="55"/>
      <c r="U51" s="55"/>
      <c r="V51" s="55"/>
      <c r="W51" s="55"/>
      <c r="X51" s="55"/>
      <c r="Y51" s="55"/>
      <c r="Z51" s="55"/>
      <c r="AA51" s="55"/>
      <c r="AB51" s="55"/>
      <c r="AC51" s="55"/>
      <c r="AD51" s="55"/>
      <c r="AE51" s="55"/>
      <c r="AF51" s="55"/>
      <c r="AG51" s="55"/>
    </row>
    <row r="52" spans="1:33" s="30" customFormat="1" ht="18.149999999999999" customHeight="1">
      <c r="K52" s="27"/>
      <c r="L52" s="34"/>
      <c r="M52" s="55"/>
      <c r="N52" s="55"/>
      <c r="O52" s="55"/>
      <c r="P52" s="55"/>
      <c r="Q52" s="55"/>
      <c r="R52" s="55"/>
      <c r="S52" s="55"/>
      <c r="T52" s="55"/>
      <c r="U52" s="55"/>
      <c r="V52" s="55"/>
      <c r="W52" s="55"/>
      <c r="X52" s="55"/>
      <c r="Y52" s="55"/>
      <c r="Z52" s="55"/>
      <c r="AA52" s="55"/>
      <c r="AB52" s="55"/>
      <c r="AC52" s="55"/>
      <c r="AD52" s="55"/>
      <c r="AE52" s="55"/>
      <c r="AF52" s="55"/>
      <c r="AG52" s="55"/>
    </row>
    <row r="53" spans="1:33" s="30" customFormat="1" ht="18.149999999999999" customHeight="1" thickBot="1">
      <c r="A53" s="29" t="s">
        <v>384</v>
      </c>
      <c r="B53" s="319" t="s">
        <v>9</v>
      </c>
      <c r="C53" s="319"/>
      <c r="E53" s="31"/>
      <c r="F53" s="29"/>
      <c r="J53" s="31"/>
      <c r="K53" s="27"/>
      <c r="L53" s="291" t="s">
        <v>344</v>
      </c>
      <c r="M53" s="291"/>
      <c r="N53" s="291"/>
      <c r="O53" s="291"/>
      <c r="P53" s="291"/>
      <c r="Q53" s="291"/>
      <c r="R53" s="291"/>
      <c r="S53" s="291"/>
      <c r="T53" s="291"/>
      <c r="U53" s="291"/>
      <c r="V53" s="291"/>
      <c r="W53" s="291"/>
      <c r="X53" s="291"/>
      <c r="Y53" s="55"/>
      <c r="Z53" s="55"/>
      <c r="AA53" s="55"/>
      <c r="AB53" s="55"/>
      <c r="AC53" s="55"/>
      <c r="AD53" s="55"/>
      <c r="AE53" s="55"/>
      <c r="AF53" s="55"/>
      <c r="AG53" s="55"/>
    </row>
    <row r="54" spans="1:33" s="30" customFormat="1" ht="18.149999999999999" customHeight="1">
      <c r="A54" s="41"/>
      <c r="B54" s="320" t="s">
        <v>7</v>
      </c>
      <c r="C54" s="320"/>
      <c r="D54" s="321"/>
      <c r="E54" s="82" t="s">
        <v>1</v>
      </c>
      <c r="F54" s="43"/>
      <c r="G54" s="320" t="s">
        <v>7</v>
      </c>
      <c r="H54" s="320"/>
      <c r="I54" s="321"/>
      <c r="J54" s="44" t="s">
        <v>1</v>
      </c>
      <c r="K54" s="27"/>
      <c r="L54" s="61" t="s">
        <v>232</v>
      </c>
      <c r="M54" s="149" t="s">
        <v>503</v>
      </c>
      <c r="N54" s="150"/>
      <c r="O54" s="150"/>
      <c r="P54" s="150"/>
      <c r="Q54" s="150"/>
      <c r="R54" s="150"/>
      <c r="S54" s="150"/>
      <c r="T54" s="150"/>
      <c r="U54" s="150"/>
      <c r="V54" s="150"/>
      <c r="W54" s="150"/>
      <c r="X54" s="151"/>
      <c r="Y54" s="55"/>
      <c r="Z54" s="55"/>
      <c r="AA54" s="55"/>
      <c r="AB54" s="55"/>
      <c r="AC54" s="55"/>
      <c r="AD54" s="55"/>
      <c r="AE54" s="55"/>
      <c r="AF54" s="55"/>
      <c r="AG54" s="55"/>
    </row>
    <row r="55" spans="1:33" ht="18" customHeight="1">
      <c r="A55" s="47" t="s">
        <v>385</v>
      </c>
      <c r="B55" s="132" t="s">
        <v>64</v>
      </c>
      <c r="C55" s="418" t="s">
        <v>100</v>
      </c>
      <c r="D55" s="419"/>
      <c r="E55" s="99" t="s">
        <v>0</v>
      </c>
      <c r="F55" s="87" t="s">
        <v>386</v>
      </c>
      <c r="G55" s="57" t="s">
        <v>70</v>
      </c>
      <c r="H55" s="420" t="s">
        <v>99</v>
      </c>
      <c r="I55" s="421"/>
      <c r="J55" s="98" t="s">
        <v>0</v>
      </c>
      <c r="L55" s="294" t="s">
        <v>214</v>
      </c>
      <c r="M55" s="274" t="s">
        <v>47</v>
      </c>
      <c r="N55" s="275"/>
      <c r="O55" s="275"/>
      <c r="P55" s="275"/>
      <c r="Q55" s="275"/>
      <c r="R55" s="275"/>
      <c r="S55" s="275"/>
      <c r="T55" s="275"/>
      <c r="U55" s="275"/>
      <c r="V55" s="275"/>
      <c r="W55" s="275"/>
      <c r="X55" s="283"/>
      <c r="Y55" s="55"/>
      <c r="Z55" s="55"/>
      <c r="AA55" s="55"/>
      <c r="AB55" s="55"/>
      <c r="AC55" s="55"/>
      <c r="AD55" s="55"/>
      <c r="AE55" s="55"/>
      <c r="AF55" s="55"/>
      <c r="AG55" s="55"/>
    </row>
    <row r="56" spans="1:33" s="30" customFormat="1" ht="18.149999999999999" customHeight="1">
      <c r="A56" s="56" t="s">
        <v>382</v>
      </c>
      <c r="B56" s="57" t="s">
        <v>65</v>
      </c>
      <c r="C56" s="416" t="s">
        <v>97</v>
      </c>
      <c r="D56" s="417"/>
      <c r="E56" s="58" t="s">
        <v>0</v>
      </c>
      <c r="F56" s="108" t="s">
        <v>387</v>
      </c>
      <c r="G56" s="96" t="s">
        <v>69</v>
      </c>
      <c r="H56" s="427" t="s">
        <v>99</v>
      </c>
      <c r="I56" s="428"/>
      <c r="J56" s="60" t="s">
        <v>0</v>
      </c>
      <c r="K56" s="27"/>
      <c r="L56" s="296"/>
      <c r="M56" s="277" t="s">
        <v>288</v>
      </c>
      <c r="N56" s="281" t="s">
        <v>324</v>
      </c>
      <c r="O56" s="281"/>
      <c r="P56" s="281"/>
      <c r="Q56" s="281"/>
      <c r="R56" s="281"/>
      <c r="S56" s="281"/>
      <c r="T56" s="281"/>
      <c r="U56" s="281"/>
      <c r="V56" s="281"/>
      <c r="W56" s="281"/>
      <c r="X56" s="290"/>
      <c r="Y56" s="55"/>
      <c r="Z56" s="55"/>
      <c r="AA56" s="55"/>
      <c r="AB56" s="55"/>
      <c r="AC56" s="55"/>
      <c r="AD56" s="55"/>
      <c r="AE56" s="55"/>
      <c r="AF56" s="55"/>
      <c r="AG56" s="55"/>
    </row>
    <row r="57" spans="1:33" s="30" customFormat="1" ht="18.149999999999999" customHeight="1">
      <c r="A57" s="63" t="s">
        <v>388</v>
      </c>
      <c r="B57" s="50" t="s">
        <v>66</v>
      </c>
      <c r="C57" s="416" t="s">
        <v>97</v>
      </c>
      <c r="D57" s="417"/>
      <c r="E57" s="124" t="s">
        <v>0</v>
      </c>
      <c r="F57" s="50" t="s">
        <v>389</v>
      </c>
      <c r="G57" s="33" t="s">
        <v>29</v>
      </c>
      <c r="H57" s="416" t="s">
        <v>91</v>
      </c>
      <c r="I57" s="417"/>
      <c r="J57" s="60" t="s">
        <v>0</v>
      </c>
      <c r="K57" s="27"/>
      <c r="L57" s="296"/>
      <c r="M57" s="277"/>
      <c r="N57" s="267" t="s">
        <v>325</v>
      </c>
      <c r="O57" s="267"/>
      <c r="P57" s="267"/>
      <c r="Q57" s="267"/>
      <c r="R57" s="267"/>
      <c r="S57" s="267"/>
      <c r="T57" s="267"/>
      <c r="U57" s="267"/>
      <c r="V57" s="267"/>
      <c r="W57" s="267"/>
      <c r="X57" s="268"/>
      <c r="Y57" s="55"/>
      <c r="Z57" s="55"/>
      <c r="AA57" s="55"/>
      <c r="AB57" s="55"/>
      <c r="AC57" s="55"/>
      <c r="AD57" s="55"/>
      <c r="AE57" s="55"/>
      <c r="AF57" s="55"/>
      <c r="AG57" s="55"/>
    </row>
    <row r="58" spans="1:33" s="30" customFormat="1" ht="18.149999999999999" customHeight="1">
      <c r="A58" s="56" t="s">
        <v>390</v>
      </c>
      <c r="B58" s="100" t="s">
        <v>67</v>
      </c>
      <c r="C58" s="416" t="s">
        <v>98</v>
      </c>
      <c r="D58" s="417"/>
      <c r="E58" s="124" t="s">
        <v>0</v>
      </c>
      <c r="F58" s="87"/>
      <c r="G58" s="50" t="s">
        <v>71</v>
      </c>
      <c r="H58" s="144">
        <v>0.5</v>
      </c>
      <c r="I58" s="145" t="s">
        <v>30</v>
      </c>
      <c r="J58" s="117" t="s">
        <v>0</v>
      </c>
      <c r="K58" s="27"/>
      <c r="L58" s="296"/>
      <c r="M58" s="277"/>
      <c r="N58" s="267" t="s">
        <v>326</v>
      </c>
      <c r="O58" s="267"/>
      <c r="P58" s="267"/>
      <c r="Q58" s="267"/>
      <c r="R58" s="267"/>
      <c r="S58" s="267"/>
      <c r="T58" s="267"/>
      <c r="U58" s="267"/>
      <c r="V58" s="267"/>
      <c r="W58" s="267"/>
      <c r="X58" s="268"/>
      <c r="Y58" s="62"/>
      <c r="Z58" s="55"/>
      <c r="AA58" s="55"/>
      <c r="AB58" s="55"/>
      <c r="AC58" s="55"/>
      <c r="AD58" s="55"/>
      <c r="AE58" s="55"/>
      <c r="AF58" s="55"/>
      <c r="AG58" s="55"/>
    </row>
    <row r="59" spans="1:33" s="30" customFormat="1" ht="18.149999999999999" customHeight="1" thickBot="1">
      <c r="A59" s="75" t="s">
        <v>391</v>
      </c>
      <c r="B59" s="38" t="s">
        <v>68</v>
      </c>
      <c r="C59" s="422" t="s">
        <v>99</v>
      </c>
      <c r="D59" s="423"/>
      <c r="E59" s="90" t="s">
        <v>0</v>
      </c>
      <c r="F59" s="227"/>
      <c r="G59" s="138"/>
      <c r="H59" s="138"/>
      <c r="I59" s="138"/>
      <c r="J59" s="93"/>
      <c r="K59" s="27"/>
      <c r="L59" s="296"/>
      <c r="M59" s="277"/>
      <c r="N59" s="267" t="s">
        <v>252</v>
      </c>
      <c r="O59" s="267"/>
      <c r="P59" s="267"/>
      <c r="Q59" s="267"/>
      <c r="R59" s="267"/>
      <c r="S59" s="267"/>
      <c r="T59" s="267"/>
      <c r="U59" s="267"/>
      <c r="V59" s="267"/>
      <c r="W59" s="267"/>
      <c r="X59" s="268"/>
      <c r="Y59" s="62"/>
      <c r="Z59" s="55"/>
      <c r="AA59" s="55"/>
      <c r="AB59" s="55"/>
      <c r="AC59" s="55"/>
      <c r="AD59" s="55"/>
      <c r="AE59" s="55"/>
      <c r="AF59" s="55"/>
      <c r="AG59" s="55"/>
    </row>
    <row r="60" spans="1:33" s="30" customFormat="1" ht="18.149999999999999" customHeight="1">
      <c r="K60" s="27"/>
      <c r="L60" s="296"/>
      <c r="M60" s="277"/>
      <c r="N60" s="282" t="s">
        <v>253</v>
      </c>
      <c r="O60" s="282"/>
      <c r="P60" s="282"/>
      <c r="Q60" s="282"/>
      <c r="R60" s="282"/>
      <c r="S60" s="282"/>
      <c r="T60" s="282"/>
      <c r="U60" s="282"/>
      <c r="V60" s="282"/>
      <c r="W60" s="282"/>
      <c r="X60" s="287"/>
      <c r="Y60" s="165"/>
      <c r="Z60" s="34"/>
      <c r="AA60" s="34"/>
      <c r="AB60" s="34"/>
      <c r="AC60" s="34"/>
      <c r="AD60" s="34"/>
      <c r="AE60" s="34"/>
      <c r="AF60" s="34"/>
      <c r="AG60" s="34"/>
    </row>
    <row r="61" spans="1:33" s="30" customFormat="1" ht="18.149999999999999" customHeight="1" thickBot="1">
      <c r="A61" s="29" t="s">
        <v>72</v>
      </c>
      <c r="B61" s="365" t="s">
        <v>280</v>
      </c>
      <c r="C61" s="365"/>
      <c r="D61" s="148"/>
      <c r="E61" s="31"/>
      <c r="F61" s="29"/>
      <c r="J61" s="31"/>
      <c r="K61" s="27"/>
      <c r="L61" s="296"/>
      <c r="M61" s="178" t="s">
        <v>337</v>
      </c>
      <c r="N61" s="288" t="s">
        <v>338</v>
      </c>
      <c r="O61" s="288"/>
      <c r="P61" s="288"/>
      <c r="Q61" s="288"/>
      <c r="R61" s="288"/>
      <c r="S61" s="288"/>
      <c r="T61" s="288"/>
      <c r="U61" s="288"/>
      <c r="V61" s="288"/>
      <c r="W61" s="288"/>
      <c r="X61" s="289"/>
      <c r="Y61" s="165"/>
      <c r="Z61" s="34"/>
      <c r="AA61" s="34"/>
      <c r="AB61" s="34"/>
      <c r="AC61" s="34"/>
      <c r="AD61" s="34"/>
      <c r="AE61" s="34"/>
      <c r="AF61" s="34"/>
      <c r="AG61" s="34"/>
    </row>
    <row r="62" spans="1:33" s="30" customFormat="1" ht="18.149999999999999" customHeight="1">
      <c r="A62" s="41"/>
      <c r="B62" s="320" t="s">
        <v>7</v>
      </c>
      <c r="C62" s="320"/>
      <c r="D62" s="321"/>
      <c r="E62" s="82" t="s">
        <v>1</v>
      </c>
      <c r="F62" s="43"/>
      <c r="G62" s="320" t="s">
        <v>7</v>
      </c>
      <c r="H62" s="320"/>
      <c r="I62" s="321"/>
      <c r="J62" s="44" t="s">
        <v>1</v>
      </c>
      <c r="K62" s="27"/>
      <c r="L62" s="296"/>
      <c r="M62" s="74" t="s">
        <v>48</v>
      </c>
      <c r="N62" s="277" t="s">
        <v>266</v>
      </c>
      <c r="O62" s="277"/>
      <c r="P62" s="277"/>
      <c r="Q62" s="277"/>
      <c r="R62" s="277"/>
      <c r="S62" s="277"/>
      <c r="T62" s="277"/>
      <c r="U62" s="277"/>
      <c r="V62" s="277"/>
      <c r="W62" s="277"/>
      <c r="X62" s="278"/>
      <c r="Y62" s="62"/>
      <c r="Z62" s="55"/>
      <c r="AA62" s="55"/>
      <c r="AB62" s="55"/>
      <c r="AC62" s="55"/>
      <c r="AD62" s="55"/>
      <c r="AE62" s="55"/>
      <c r="AF62" s="55"/>
      <c r="AG62" s="55"/>
    </row>
    <row r="63" spans="1:33" s="30" customFormat="1" ht="18.149999999999999" customHeight="1">
      <c r="A63" s="152" t="s">
        <v>10</v>
      </c>
      <c r="B63" s="85" t="s">
        <v>47</v>
      </c>
      <c r="C63" s="85"/>
      <c r="D63" s="153"/>
      <c r="E63" s="154"/>
      <c r="F63" s="155" t="s">
        <v>3</v>
      </c>
      <c r="G63" s="426" t="s">
        <v>272</v>
      </c>
      <c r="H63" s="426"/>
      <c r="I63" s="158" t="s">
        <v>98</v>
      </c>
      <c r="J63" s="86" t="s">
        <v>0</v>
      </c>
      <c r="K63" s="27"/>
      <c r="L63" s="296"/>
      <c r="M63" s="277" t="s">
        <v>366</v>
      </c>
      <c r="N63" s="281" t="s">
        <v>334</v>
      </c>
      <c r="O63" s="281"/>
      <c r="P63" s="281"/>
      <c r="Q63" s="281"/>
      <c r="R63" s="281"/>
      <c r="S63" s="281"/>
      <c r="T63" s="281"/>
      <c r="U63" s="281"/>
      <c r="V63" s="281"/>
      <c r="W63" s="281"/>
      <c r="X63" s="290"/>
      <c r="Y63" s="62"/>
      <c r="Z63" s="55"/>
      <c r="AA63" s="55"/>
      <c r="AB63" s="55"/>
      <c r="AC63" s="55"/>
      <c r="AD63" s="55"/>
      <c r="AE63" s="55"/>
      <c r="AF63" s="55"/>
      <c r="AG63" s="55"/>
    </row>
    <row r="64" spans="1:33" s="30" customFormat="1" ht="18.149999999999999" customHeight="1">
      <c r="A64" s="70"/>
      <c r="B64" s="159" t="s">
        <v>283</v>
      </c>
      <c r="C64" s="416"/>
      <c r="D64" s="417"/>
      <c r="E64" s="160" t="s">
        <v>0</v>
      </c>
      <c r="F64" s="161" t="s">
        <v>11</v>
      </c>
      <c r="G64" s="106" t="s">
        <v>506</v>
      </c>
      <c r="H64" s="162"/>
      <c r="I64" s="163" t="s">
        <v>32</v>
      </c>
      <c r="J64" s="164" t="s">
        <v>0</v>
      </c>
      <c r="K64" s="27"/>
      <c r="L64" s="296"/>
      <c r="M64" s="277"/>
      <c r="N64" s="282" t="s">
        <v>335</v>
      </c>
      <c r="O64" s="282"/>
      <c r="P64" s="282"/>
      <c r="Q64" s="282"/>
      <c r="R64" s="282"/>
      <c r="S64" s="282"/>
      <c r="T64" s="282"/>
      <c r="U64" s="282"/>
      <c r="V64" s="282"/>
      <c r="W64" s="282"/>
      <c r="X64" s="287"/>
      <c r="Y64" s="165"/>
      <c r="Z64" s="34"/>
      <c r="AA64" s="34"/>
      <c r="AB64" s="34"/>
      <c r="AC64" s="34"/>
      <c r="AD64" s="34"/>
      <c r="AE64" s="34"/>
      <c r="AF64" s="34"/>
      <c r="AG64" s="34"/>
    </row>
    <row r="65" spans="1:34" s="30" customFormat="1" ht="18.149999999999999" customHeight="1">
      <c r="A65" s="70"/>
      <c r="B65" s="113" t="s">
        <v>286</v>
      </c>
      <c r="C65" s="166">
        <f>IF(OR(C30="単目量",C30="多目量"),C31,IF(AND(C30="複目量",C64="小レンジ"),C31,IF(AND(C30="複目量",C64="大レンジ"),C34,"")))</f>
        <v>3000</v>
      </c>
      <c r="D65" s="115" t="s">
        <v>32</v>
      </c>
      <c r="E65" s="160" t="s">
        <v>0</v>
      </c>
      <c r="F65" s="167" t="s">
        <v>122</v>
      </c>
      <c r="G65" s="64" t="s">
        <v>150</v>
      </c>
      <c r="H65" s="418" t="s">
        <v>514</v>
      </c>
      <c r="I65" s="419"/>
      <c r="J65" s="60" t="s">
        <v>0</v>
      </c>
      <c r="K65" s="27"/>
      <c r="L65" s="296"/>
      <c r="M65" s="277" t="s">
        <v>367</v>
      </c>
      <c r="N65" s="281" t="s">
        <v>336</v>
      </c>
      <c r="O65" s="281"/>
      <c r="P65" s="281"/>
      <c r="Q65" s="281"/>
      <c r="R65" s="281"/>
      <c r="S65" s="281"/>
      <c r="T65" s="281"/>
      <c r="U65" s="281"/>
      <c r="V65" s="281"/>
      <c r="W65" s="281"/>
      <c r="X65" s="290"/>
      <c r="Y65" s="165"/>
      <c r="Z65" s="34"/>
      <c r="AA65" s="34"/>
      <c r="AB65" s="34"/>
      <c r="AC65" s="34"/>
      <c r="AD65" s="34"/>
      <c r="AE65" s="34"/>
      <c r="AF65" s="34"/>
      <c r="AG65" s="34"/>
    </row>
    <row r="66" spans="1:34" s="30" customFormat="1" ht="18.149999999999999" customHeight="1">
      <c r="A66" s="70"/>
      <c r="B66" s="263" t="s">
        <v>285</v>
      </c>
      <c r="C66" s="264"/>
      <c r="D66" s="265" t="s">
        <v>32</v>
      </c>
      <c r="E66" s="160" t="s">
        <v>0</v>
      </c>
      <c r="F66" s="168"/>
      <c r="G66" s="59" t="s">
        <v>201</v>
      </c>
      <c r="H66" s="169"/>
      <c r="I66" s="103" t="s">
        <v>32</v>
      </c>
      <c r="J66" s="98" t="s">
        <v>0</v>
      </c>
      <c r="K66" s="27"/>
      <c r="L66" s="295"/>
      <c r="M66" s="277"/>
      <c r="N66" s="300" t="s">
        <v>489</v>
      </c>
      <c r="O66" s="300"/>
      <c r="P66" s="300"/>
      <c r="Q66" s="300"/>
      <c r="R66" s="300"/>
      <c r="S66" s="300"/>
      <c r="T66" s="300"/>
      <c r="U66" s="300"/>
      <c r="V66" s="300"/>
      <c r="W66" s="300"/>
      <c r="X66" s="301"/>
      <c r="Y66" s="165"/>
      <c r="Z66" s="34"/>
      <c r="AA66" s="34"/>
      <c r="AB66" s="34"/>
      <c r="AC66" s="34"/>
      <c r="AD66" s="34"/>
      <c r="AE66" s="34"/>
      <c r="AF66" s="34"/>
      <c r="AG66" s="34"/>
    </row>
    <row r="67" spans="1:34" s="30" customFormat="1" ht="18.149999999999999" customHeight="1">
      <c r="A67" s="70"/>
      <c r="B67" s="118" t="s">
        <v>54</v>
      </c>
      <c r="C67" s="166">
        <f>IF(C21="既使用はかり","",IF(OR(C30="単目量",C30="多目量"),C33,IF(AND(C30="複目量",C64="小レンジ"),C33,IF(AND(C30="複目量",C64="大レンジ"),C36,""))))</f>
        <v>140</v>
      </c>
      <c r="D67" s="101" t="s">
        <v>32</v>
      </c>
      <c r="E67" s="58" t="s">
        <v>0</v>
      </c>
      <c r="F67" s="161"/>
      <c r="G67" s="106" t="s">
        <v>202</v>
      </c>
      <c r="H67" s="162"/>
      <c r="I67" s="163" t="s">
        <v>149</v>
      </c>
      <c r="J67" s="98" t="s">
        <v>0</v>
      </c>
      <c r="K67" s="27"/>
      <c r="L67" s="308" t="s">
        <v>211</v>
      </c>
      <c r="M67" s="74" t="s">
        <v>50</v>
      </c>
      <c r="N67" s="277" t="s">
        <v>333</v>
      </c>
      <c r="O67" s="277"/>
      <c r="P67" s="277"/>
      <c r="Q67" s="277"/>
      <c r="R67" s="277"/>
      <c r="S67" s="277"/>
      <c r="T67" s="277"/>
      <c r="U67" s="277"/>
      <c r="V67" s="277"/>
      <c r="W67" s="277"/>
      <c r="X67" s="278"/>
      <c r="Y67" s="62"/>
      <c r="Z67" s="55"/>
      <c r="AA67" s="55"/>
      <c r="AB67" s="55"/>
      <c r="AC67" s="55"/>
      <c r="AD67" s="55"/>
      <c r="AE67" s="55"/>
      <c r="AF67" s="55"/>
      <c r="AG67" s="55"/>
    </row>
    <row r="68" spans="1:34" s="30" customFormat="1" ht="18.149999999999999" customHeight="1">
      <c r="A68" s="70"/>
      <c r="B68" s="106" t="s">
        <v>48</v>
      </c>
      <c r="C68" s="170">
        <v>1</v>
      </c>
      <c r="D68" s="171" t="s">
        <v>32</v>
      </c>
      <c r="E68" s="58" t="s">
        <v>0</v>
      </c>
      <c r="F68" s="84" t="s">
        <v>57</v>
      </c>
      <c r="G68" s="34" t="s">
        <v>138</v>
      </c>
      <c r="H68" s="172"/>
      <c r="I68" s="173"/>
      <c r="J68" s="174"/>
      <c r="K68" s="27"/>
      <c r="L68" s="308"/>
      <c r="M68" s="178" t="s">
        <v>353</v>
      </c>
      <c r="N68" s="276" t="s">
        <v>355</v>
      </c>
      <c r="O68" s="277"/>
      <c r="P68" s="277"/>
      <c r="Q68" s="277"/>
      <c r="R68" s="277"/>
      <c r="S68" s="277"/>
      <c r="T68" s="277"/>
      <c r="U68" s="277"/>
      <c r="V68" s="277"/>
      <c r="W68" s="277"/>
      <c r="X68" s="278"/>
      <c r="Y68" s="62"/>
      <c r="Z68" s="55"/>
      <c r="AA68" s="55"/>
      <c r="AB68" s="55"/>
      <c r="AC68" s="55"/>
      <c r="AD68" s="55"/>
      <c r="AE68" s="55"/>
      <c r="AF68" s="55"/>
      <c r="AG68" s="55"/>
    </row>
    <row r="69" spans="1:34" s="30" customFormat="1" ht="18.149999999999999" customHeight="1">
      <c r="A69" s="165"/>
      <c r="B69" s="57" t="s">
        <v>364</v>
      </c>
      <c r="C69" s="175">
        <v>30</v>
      </c>
      <c r="D69" s="103" t="s">
        <v>351</v>
      </c>
      <c r="E69" s="71" t="s">
        <v>0</v>
      </c>
      <c r="F69" s="33"/>
      <c r="G69" s="51" t="s">
        <v>54</v>
      </c>
      <c r="H69" s="176">
        <f>IF(C74="","",C74)</f>
        <v>150</v>
      </c>
      <c r="I69" s="177" t="s">
        <v>32</v>
      </c>
      <c r="J69" s="98" t="s">
        <v>0</v>
      </c>
      <c r="K69" s="27"/>
      <c r="L69" s="308"/>
      <c r="M69" s="310" t="s">
        <v>354</v>
      </c>
      <c r="N69" s="270" t="s">
        <v>362</v>
      </c>
      <c r="O69" s="271"/>
      <c r="P69" s="271"/>
      <c r="Q69" s="271"/>
      <c r="R69" s="271"/>
      <c r="S69" s="271"/>
      <c r="T69" s="271"/>
      <c r="U69" s="271"/>
      <c r="V69" s="271"/>
      <c r="W69" s="271"/>
      <c r="X69" s="280"/>
      <c r="Y69" s="62"/>
      <c r="Z69" s="55"/>
      <c r="AA69" s="55"/>
      <c r="AB69" s="55"/>
      <c r="AC69" s="55"/>
      <c r="AD69" s="55"/>
      <c r="AE69" s="55"/>
      <c r="AF69" s="55"/>
      <c r="AG69" s="55"/>
    </row>
    <row r="70" spans="1:34" s="30" customFormat="1" ht="18.149999999999999" customHeight="1">
      <c r="A70" s="70"/>
      <c r="B70" s="57" t="s">
        <v>365</v>
      </c>
      <c r="C70" s="175">
        <v>85</v>
      </c>
      <c r="D70" s="171" t="s">
        <v>352</v>
      </c>
      <c r="E70" s="71" t="s">
        <v>0</v>
      </c>
      <c r="G70" s="34" t="s">
        <v>394</v>
      </c>
      <c r="H70" s="228">
        <v>30</v>
      </c>
      <c r="I70" s="171" t="s">
        <v>351</v>
      </c>
      <c r="J70" s="98" t="s">
        <v>0</v>
      </c>
      <c r="K70" s="27"/>
      <c r="L70" s="308"/>
      <c r="M70" s="310"/>
      <c r="N70" s="272" t="s">
        <v>363</v>
      </c>
      <c r="O70" s="273"/>
      <c r="P70" s="273"/>
      <c r="Q70" s="273"/>
      <c r="R70" s="273"/>
      <c r="S70" s="273"/>
      <c r="T70" s="273"/>
      <c r="U70" s="273"/>
      <c r="V70" s="273"/>
      <c r="W70" s="273"/>
      <c r="X70" s="279"/>
      <c r="Y70" s="62"/>
      <c r="Z70" s="55"/>
      <c r="AA70" s="55"/>
      <c r="AB70" s="55"/>
      <c r="AC70" s="55"/>
      <c r="AD70" s="55"/>
      <c r="AE70" s="55"/>
      <c r="AF70" s="55"/>
      <c r="AG70" s="55"/>
    </row>
    <row r="71" spans="1:34" s="30" customFormat="1" ht="18.149999999999999" customHeight="1">
      <c r="A71" s="63" t="s">
        <v>49</v>
      </c>
      <c r="B71" s="57" t="s">
        <v>50</v>
      </c>
      <c r="C71" s="179" t="s">
        <v>281</v>
      </c>
      <c r="D71" s="180" t="s">
        <v>282</v>
      </c>
      <c r="E71" s="181"/>
      <c r="F71" s="33"/>
      <c r="G71" s="51" t="s">
        <v>398</v>
      </c>
      <c r="H71" s="176">
        <v>500</v>
      </c>
      <c r="I71" s="177" t="s">
        <v>32</v>
      </c>
      <c r="J71" s="98" t="s">
        <v>0</v>
      </c>
      <c r="K71" s="27"/>
      <c r="L71" s="308"/>
      <c r="M71" s="74" t="s">
        <v>287</v>
      </c>
      <c r="N71" s="277" t="s">
        <v>356</v>
      </c>
      <c r="O71" s="277"/>
      <c r="P71" s="277"/>
      <c r="Q71" s="277"/>
      <c r="R71" s="277"/>
      <c r="S71" s="277"/>
      <c r="T71" s="277"/>
      <c r="U71" s="277"/>
      <c r="V71" s="277"/>
      <c r="W71" s="277"/>
      <c r="X71" s="278"/>
      <c r="Y71" s="165"/>
      <c r="Z71" s="55"/>
      <c r="AA71" s="55"/>
      <c r="AB71" s="55"/>
      <c r="AC71" s="55"/>
      <c r="AD71" s="55"/>
      <c r="AE71" s="55"/>
      <c r="AF71" s="55"/>
      <c r="AG71" s="55"/>
    </row>
    <row r="72" spans="1:34" s="30" customFormat="1" ht="18.149999999999999" customHeight="1">
      <c r="A72" s="165"/>
      <c r="B72" s="57" t="s">
        <v>348</v>
      </c>
      <c r="C72" s="182">
        <v>150</v>
      </c>
      <c r="D72" s="175">
        <v>1000</v>
      </c>
      <c r="E72" s="71" t="s">
        <v>0</v>
      </c>
      <c r="F72" s="112"/>
      <c r="G72" s="34" t="s">
        <v>394</v>
      </c>
      <c r="H72" s="228">
        <v>30</v>
      </c>
      <c r="I72" s="103" t="s">
        <v>351</v>
      </c>
      <c r="J72" s="98" t="s">
        <v>0</v>
      </c>
      <c r="K72" s="27"/>
      <c r="L72" s="308"/>
      <c r="M72" s="74" t="s">
        <v>118</v>
      </c>
      <c r="N72" s="277" t="s">
        <v>267</v>
      </c>
      <c r="O72" s="277"/>
      <c r="P72" s="277"/>
      <c r="Q72" s="277"/>
      <c r="R72" s="277"/>
      <c r="S72" s="277"/>
      <c r="T72" s="277"/>
      <c r="U72" s="277"/>
      <c r="V72" s="277"/>
      <c r="W72" s="277"/>
      <c r="X72" s="278"/>
      <c r="Y72" s="165"/>
      <c r="Z72" s="55"/>
      <c r="AA72" s="55"/>
      <c r="AB72" s="55"/>
      <c r="AC72" s="55"/>
      <c r="AD72" s="55"/>
      <c r="AE72" s="55"/>
      <c r="AF72" s="55"/>
      <c r="AG72" s="55"/>
      <c r="AH72" s="34"/>
    </row>
    <row r="73" spans="1:34" s="30" customFormat="1" ht="18.149999999999999" customHeight="1">
      <c r="A73" s="165"/>
      <c r="B73" s="30" t="s">
        <v>349</v>
      </c>
      <c r="C73" s="182">
        <v>0</v>
      </c>
      <c r="D73" s="175">
        <v>10</v>
      </c>
      <c r="E73" s="71" t="s">
        <v>0</v>
      </c>
      <c r="F73" s="168"/>
      <c r="G73" s="51" t="s">
        <v>397</v>
      </c>
      <c r="H73" s="176"/>
      <c r="I73" s="177" t="s">
        <v>32</v>
      </c>
      <c r="J73" s="98" t="s">
        <v>0</v>
      </c>
      <c r="K73" s="27"/>
      <c r="L73" s="308"/>
      <c r="M73" s="74" t="s">
        <v>226</v>
      </c>
      <c r="N73" s="277" t="s">
        <v>268</v>
      </c>
      <c r="O73" s="277"/>
      <c r="P73" s="277"/>
      <c r="Q73" s="277"/>
      <c r="R73" s="277"/>
      <c r="S73" s="277"/>
      <c r="T73" s="277"/>
      <c r="U73" s="277"/>
      <c r="V73" s="277"/>
      <c r="W73" s="277"/>
      <c r="X73" s="278"/>
      <c r="Y73" s="55"/>
      <c r="Z73" s="55"/>
      <c r="AA73" s="55"/>
      <c r="AB73" s="55"/>
      <c r="AC73" s="55"/>
      <c r="AD73" s="55"/>
      <c r="AE73" s="55"/>
      <c r="AF73" s="55"/>
      <c r="AG73" s="55"/>
      <c r="AH73" s="34"/>
    </row>
    <row r="74" spans="1:34" s="30" customFormat="1" ht="18.149999999999999" customHeight="1">
      <c r="A74" s="70"/>
      <c r="B74" s="57" t="s">
        <v>350</v>
      </c>
      <c r="C74" s="183">
        <f>IF(OR(C72="",C73=""),"",C72+C73)</f>
        <v>150</v>
      </c>
      <c r="D74" s="172">
        <f>IF(OR(D72="",D73=""),"",D72+D73)</f>
        <v>1010</v>
      </c>
      <c r="E74" s="71" t="s">
        <v>0</v>
      </c>
      <c r="F74" s="168"/>
      <c r="G74" s="34" t="s">
        <v>394</v>
      </c>
      <c r="H74" s="228"/>
      <c r="I74" s="103" t="s">
        <v>351</v>
      </c>
      <c r="J74" s="98" t="s">
        <v>0</v>
      </c>
      <c r="K74" s="27"/>
      <c r="L74" s="308"/>
      <c r="M74" s="74" t="s">
        <v>51</v>
      </c>
      <c r="N74" s="277" t="s">
        <v>403</v>
      </c>
      <c r="O74" s="277"/>
      <c r="P74" s="277"/>
      <c r="Q74" s="277"/>
      <c r="R74" s="277"/>
      <c r="S74" s="277"/>
      <c r="T74" s="277"/>
      <c r="U74" s="277"/>
      <c r="V74" s="277"/>
      <c r="W74" s="277"/>
      <c r="X74" s="278"/>
      <c r="Y74" s="165"/>
      <c r="Z74" s="55"/>
      <c r="AA74" s="55"/>
      <c r="AB74" s="55"/>
      <c r="AC74" s="55"/>
      <c r="AD74" s="55"/>
      <c r="AE74" s="55"/>
      <c r="AF74" s="55"/>
      <c r="AG74" s="55"/>
      <c r="AH74" s="34"/>
    </row>
    <row r="75" spans="1:34" s="30" customFormat="1" ht="18.149999999999999" customHeight="1">
      <c r="A75" s="184"/>
      <c r="B75" s="57" t="s">
        <v>118</v>
      </c>
      <c r="C75" s="185" t="s">
        <v>415</v>
      </c>
      <c r="D75" s="185" t="s">
        <v>311</v>
      </c>
      <c r="E75" s="71" t="s">
        <v>0</v>
      </c>
      <c r="F75" s="168"/>
      <c r="G75" s="51" t="s">
        <v>396</v>
      </c>
      <c r="H75" s="176">
        <f>IF(D74="","",D74)</f>
        <v>1010</v>
      </c>
      <c r="I75" s="177" t="s">
        <v>32</v>
      </c>
      <c r="J75" s="98" t="s">
        <v>0</v>
      </c>
      <c r="K75" s="27"/>
      <c r="L75" s="308"/>
      <c r="M75" s="277" t="s">
        <v>234</v>
      </c>
      <c r="N75" s="281" t="s">
        <v>269</v>
      </c>
      <c r="O75" s="281"/>
      <c r="P75" s="281"/>
      <c r="Q75" s="281"/>
      <c r="R75" s="281"/>
      <c r="S75" s="281"/>
      <c r="T75" s="281"/>
      <c r="U75" s="281"/>
      <c r="V75" s="281"/>
      <c r="W75" s="281"/>
      <c r="X75" s="290"/>
      <c r="Y75" s="165"/>
      <c r="Z75" s="55"/>
      <c r="AA75" s="55"/>
      <c r="AB75" s="55"/>
      <c r="AC75" s="55"/>
      <c r="AD75" s="55"/>
      <c r="AE75" s="55"/>
      <c r="AF75" s="55"/>
      <c r="AG75" s="55"/>
      <c r="AH75" s="34"/>
    </row>
    <row r="76" spans="1:34" s="30" customFormat="1" ht="18.149999999999999" customHeight="1">
      <c r="A76" s="184"/>
      <c r="B76" s="135" t="s">
        <v>139</v>
      </c>
      <c r="C76" s="186" t="s">
        <v>103</v>
      </c>
      <c r="D76" s="186" t="s">
        <v>103</v>
      </c>
      <c r="E76" s="71" t="s">
        <v>0</v>
      </c>
      <c r="F76" s="112"/>
      <c r="G76" s="34" t="s">
        <v>394</v>
      </c>
      <c r="H76" s="228">
        <v>30</v>
      </c>
      <c r="I76" s="171" t="s">
        <v>351</v>
      </c>
      <c r="J76" s="98" t="s">
        <v>0</v>
      </c>
      <c r="K76" s="27"/>
      <c r="L76" s="309"/>
      <c r="M76" s="277"/>
      <c r="N76" s="282" t="s">
        <v>327</v>
      </c>
      <c r="O76" s="282"/>
      <c r="P76" s="282"/>
      <c r="Q76" s="282"/>
      <c r="R76" s="282"/>
      <c r="S76" s="282"/>
      <c r="T76" s="282"/>
      <c r="U76" s="282"/>
      <c r="V76" s="282"/>
      <c r="W76" s="282"/>
      <c r="X76" s="287"/>
      <c r="Y76" s="165"/>
      <c r="Z76" s="55"/>
      <c r="AA76" s="55"/>
      <c r="AB76" s="55"/>
      <c r="AC76" s="55"/>
      <c r="AD76" s="55"/>
      <c r="AE76" s="55"/>
      <c r="AF76" s="55"/>
      <c r="AG76" s="55"/>
      <c r="AH76" s="34"/>
    </row>
    <row r="77" spans="1:34" s="30" customFormat="1" ht="18.149999999999999" customHeight="1">
      <c r="A77" s="184"/>
      <c r="B77" s="135" t="s">
        <v>51</v>
      </c>
      <c r="C77" s="186" t="s">
        <v>104</v>
      </c>
      <c r="D77" s="186" t="s">
        <v>104</v>
      </c>
      <c r="E77" s="71" t="s">
        <v>0</v>
      </c>
      <c r="F77" s="112"/>
      <c r="G77" s="51" t="s">
        <v>507</v>
      </c>
      <c r="H77" s="176" t="str">
        <f>IF(OR(C21="既使用はかり",C83="不要"),"",IF(OR(C83="",D74=""),"",IF(D74/3&lt;C74,C74,D74/3)))</f>
        <v/>
      </c>
      <c r="I77" s="177" t="s">
        <v>32</v>
      </c>
      <c r="J77" s="98" t="s">
        <v>0</v>
      </c>
      <c r="K77" s="27"/>
      <c r="L77" s="304" t="s">
        <v>215</v>
      </c>
      <c r="M77" s="277" t="s">
        <v>400</v>
      </c>
      <c r="N77" s="282" t="s">
        <v>401</v>
      </c>
      <c r="O77" s="282"/>
      <c r="P77" s="282"/>
      <c r="Q77" s="282"/>
      <c r="R77" s="282"/>
      <c r="S77" s="282"/>
      <c r="T77" s="282"/>
      <c r="U77" s="282"/>
      <c r="V77" s="282"/>
      <c r="W77" s="282"/>
      <c r="X77" s="287"/>
      <c r="Y77" s="165"/>
      <c r="Z77" s="55"/>
      <c r="AA77" s="55"/>
      <c r="AB77" s="55"/>
      <c r="AC77" s="55"/>
      <c r="AD77" s="55"/>
      <c r="AE77" s="55"/>
      <c r="AF77" s="55"/>
      <c r="AG77" s="55"/>
    </row>
    <row r="78" spans="1:34" s="30" customFormat="1" ht="18.149999999999999" customHeight="1">
      <c r="A78" s="184"/>
      <c r="B78" s="112" t="s">
        <v>174</v>
      </c>
      <c r="C78" s="187">
        <v>60</v>
      </c>
      <c r="D78" s="186">
        <v>120</v>
      </c>
      <c r="E78" s="71" t="s">
        <v>0</v>
      </c>
      <c r="F78" s="112"/>
      <c r="G78" s="34" t="s">
        <v>394</v>
      </c>
      <c r="H78" s="228"/>
      <c r="I78" s="171" t="s">
        <v>351</v>
      </c>
      <c r="J78" s="98" t="s">
        <v>0</v>
      </c>
      <c r="K78" s="27"/>
      <c r="L78" s="304"/>
      <c r="M78" s="277"/>
      <c r="N78" s="281" t="s">
        <v>402</v>
      </c>
      <c r="O78" s="281"/>
      <c r="P78" s="281"/>
      <c r="Q78" s="281"/>
      <c r="R78" s="281"/>
      <c r="S78" s="281"/>
      <c r="T78" s="281"/>
      <c r="U78" s="281"/>
      <c r="V78" s="281"/>
      <c r="W78" s="281"/>
      <c r="X78" s="290"/>
      <c r="Y78" s="62"/>
      <c r="Z78" s="34"/>
      <c r="AA78" s="34"/>
      <c r="AB78" s="34"/>
      <c r="AC78" s="34"/>
      <c r="AD78" s="34"/>
      <c r="AE78" s="34"/>
      <c r="AF78" s="34"/>
      <c r="AG78" s="34"/>
    </row>
    <row r="79" spans="1:34" s="30" customFormat="1" ht="18.149999999999999" customHeight="1">
      <c r="A79" s="184"/>
      <c r="B79" s="112" t="s">
        <v>128</v>
      </c>
      <c r="C79" s="187">
        <v>60</v>
      </c>
      <c r="D79" s="186">
        <v>120</v>
      </c>
      <c r="E79" s="71" t="s">
        <v>0</v>
      </c>
      <c r="F79" s="168"/>
      <c r="G79" s="51" t="s">
        <v>393</v>
      </c>
      <c r="H79" s="176" t="str">
        <f>IF(H66="","",H66)</f>
        <v/>
      </c>
      <c r="I79" s="177" t="s">
        <v>32</v>
      </c>
      <c r="J79" s="98" t="s">
        <v>0</v>
      </c>
      <c r="K79" s="27"/>
      <c r="L79" s="121" t="s">
        <v>212</v>
      </c>
      <c r="M79" s="74" t="s">
        <v>493</v>
      </c>
      <c r="N79" s="277" t="s">
        <v>270</v>
      </c>
      <c r="O79" s="277"/>
      <c r="P79" s="277"/>
      <c r="Q79" s="277"/>
      <c r="R79" s="277"/>
      <c r="S79" s="277"/>
      <c r="T79" s="277"/>
      <c r="U79" s="277"/>
      <c r="V79" s="277"/>
      <c r="W79" s="277"/>
      <c r="X79" s="278"/>
      <c r="Y79" s="62"/>
      <c r="Z79" s="34"/>
      <c r="AA79" s="34"/>
      <c r="AB79" s="34"/>
      <c r="AC79" s="34"/>
      <c r="AD79" s="34"/>
      <c r="AE79" s="34"/>
      <c r="AF79" s="34"/>
      <c r="AG79" s="34"/>
    </row>
    <row r="80" spans="1:34" s="30" customFormat="1" ht="18.149999999999999" customHeight="1">
      <c r="A80" s="184"/>
      <c r="B80" s="112" t="s">
        <v>52</v>
      </c>
      <c r="C80" s="187">
        <v>60</v>
      </c>
      <c r="D80" s="186">
        <v>120</v>
      </c>
      <c r="E80" s="58" t="s">
        <v>0</v>
      </c>
      <c r="F80" s="168"/>
      <c r="G80" s="34" t="s">
        <v>394</v>
      </c>
      <c r="H80" s="228"/>
      <c r="I80" s="171" t="s">
        <v>351</v>
      </c>
      <c r="J80" s="98" t="s">
        <v>0</v>
      </c>
      <c r="K80" s="27"/>
      <c r="L80" s="121" t="s">
        <v>216</v>
      </c>
      <c r="M80" s="260" t="s">
        <v>494</v>
      </c>
      <c r="N80" s="277" t="s">
        <v>271</v>
      </c>
      <c r="O80" s="277"/>
      <c r="P80" s="277"/>
      <c r="Q80" s="277"/>
      <c r="R80" s="277"/>
      <c r="S80" s="277"/>
      <c r="T80" s="277"/>
      <c r="U80" s="277"/>
      <c r="V80" s="277"/>
      <c r="W80" s="277"/>
      <c r="X80" s="278"/>
      <c r="Y80" s="62"/>
      <c r="Z80" s="55"/>
      <c r="AA80" s="55"/>
      <c r="AB80" s="55"/>
      <c r="AC80" s="55"/>
      <c r="AD80" s="55"/>
      <c r="AE80" s="55"/>
      <c r="AF80" s="55"/>
      <c r="AG80" s="55"/>
    </row>
    <row r="81" spans="1:33" s="30" customFormat="1" ht="18.149999999999999" customHeight="1">
      <c r="A81" s="188"/>
      <c r="B81" s="106" t="s">
        <v>53</v>
      </c>
      <c r="C81" s="187">
        <v>60</v>
      </c>
      <c r="D81" s="186">
        <v>120</v>
      </c>
      <c r="E81" s="189" t="s">
        <v>0</v>
      </c>
      <c r="F81" s="168"/>
      <c r="G81" s="51" t="s">
        <v>392</v>
      </c>
      <c r="H81" s="176" t="str">
        <f>IF(H67="","",H67)</f>
        <v/>
      </c>
      <c r="I81" s="177" t="s">
        <v>32</v>
      </c>
      <c r="J81" s="98" t="s">
        <v>0</v>
      </c>
      <c r="K81" s="27"/>
      <c r="L81" s="121" t="s">
        <v>217</v>
      </c>
      <c r="M81" s="74" t="s">
        <v>495</v>
      </c>
      <c r="N81" s="277" t="s">
        <v>328</v>
      </c>
      <c r="O81" s="277"/>
      <c r="P81" s="277"/>
      <c r="Q81" s="277"/>
      <c r="R81" s="277"/>
      <c r="S81" s="277"/>
      <c r="T81" s="277"/>
      <c r="U81" s="277"/>
      <c r="V81" s="277"/>
      <c r="W81" s="277"/>
      <c r="X81" s="278"/>
      <c r="Y81" s="62"/>
      <c r="Z81" s="55"/>
      <c r="AA81" s="55"/>
      <c r="AB81" s="55"/>
      <c r="AC81" s="55"/>
      <c r="AD81" s="55"/>
      <c r="AE81" s="55"/>
      <c r="AF81" s="55"/>
      <c r="AG81" s="55"/>
    </row>
    <row r="82" spans="1:33" s="30" customFormat="1" ht="18.149999999999999" customHeight="1">
      <c r="A82" s="188" t="s">
        <v>2</v>
      </c>
      <c r="B82" s="96" t="s">
        <v>373</v>
      </c>
      <c r="C82" s="416" t="s">
        <v>374</v>
      </c>
      <c r="D82" s="417"/>
      <c r="E82" s="71" t="s">
        <v>0</v>
      </c>
      <c r="F82" s="168"/>
      <c r="G82" s="96" t="s">
        <v>394</v>
      </c>
      <c r="H82" s="114"/>
      <c r="I82" s="171" t="s">
        <v>351</v>
      </c>
      <c r="J82" s="98" t="s">
        <v>0</v>
      </c>
      <c r="K82" s="27"/>
      <c r="L82" s="304" t="s">
        <v>15</v>
      </c>
      <c r="M82" s="277" t="s">
        <v>496</v>
      </c>
      <c r="N82" s="281" t="s">
        <v>329</v>
      </c>
      <c r="O82" s="281"/>
      <c r="P82" s="281"/>
      <c r="Q82" s="281"/>
      <c r="R82" s="281"/>
      <c r="S82" s="281"/>
      <c r="T82" s="281"/>
      <c r="U82" s="281"/>
      <c r="V82" s="281"/>
      <c r="W82" s="281"/>
      <c r="X82" s="290"/>
      <c r="Y82" s="62"/>
      <c r="Z82" s="55"/>
      <c r="AA82" s="55"/>
      <c r="AB82" s="55"/>
      <c r="AC82" s="55"/>
      <c r="AD82" s="55"/>
      <c r="AE82" s="55"/>
      <c r="AF82" s="55"/>
      <c r="AG82" s="55"/>
    </row>
    <row r="83" spans="1:33" s="30" customFormat="1" ht="18.149999999999999" customHeight="1" thickBot="1">
      <c r="A83" s="190" t="s">
        <v>4</v>
      </c>
      <c r="B83" s="38" t="s">
        <v>141</v>
      </c>
      <c r="C83" s="422" t="s">
        <v>98</v>
      </c>
      <c r="D83" s="423"/>
      <c r="E83" s="76" t="s">
        <v>0</v>
      </c>
      <c r="F83" s="191"/>
      <c r="G83" s="291" t="s">
        <v>404</v>
      </c>
      <c r="H83" s="291"/>
      <c r="I83" s="291"/>
      <c r="J83" s="192"/>
      <c r="K83" s="27"/>
      <c r="L83" s="304"/>
      <c r="M83" s="277"/>
      <c r="N83" s="300" t="s">
        <v>330</v>
      </c>
      <c r="O83" s="300"/>
      <c r="P83" s="300"/>
      <c r="Q83" s="300"/>
      <c r="R83" s="300"/>
      <c r="S83" s="300"/>
      <c r="T83" s="300"/>
      <c r="U83" s="300"/>
      <c r="V83" s="300"/>
      <c r="W83" s="300"/>
      <c r="X83" s="301"/>
      <c r="Y83" s="62"/>
      <c r="Z83" s="55"/>
      <c r="AA83" s="55"/>
      <c r="AB83" s="55"/>
      <c r="AC83" s="55"/>
      <c r="AD83" s="55"/>
      <c r="AE83" s="55"/>
      <c r="AF83" s="55"/>
      <c r="AG83" s="55"/>
    </row>
    <row r="84" spans="1:33" s="30" customFormat="1" ht="18.149999999999999" customHeight="1">
      <c r="K84" s="27"/>
      <c r="L84" s="304"/>
      <c r="M84" s="74" t="s">
        <v>504</v>
      </c>
      <c r="N84" s="277" t="s">
        <v>273</v>
      </c>
      <c r="O84" s="277"/>
      <c r="P84" s="277"/>
      <c r="Q84" s="277"/>
      <c r="R84" s="277"/>
      <c r="S84" s="277"/>
      <c r="T84" s="277"/>
      <c r="U84" s="277"/>
      <c r="V84" s="277"/>
      <c r="W84" s="277"/>
      <c r="X84" s="278"/>
      <c r="Y84" s="62"/>
      <c r="Z84" s="55"/>
      <c r="AA84" s="55"/>
      <c r="AB84" s="55"/>
      <c r="AC84" s="55"/>
      <c r="AD84" s="55"/>
      <c r="AE84" s="55"/>
      <c r="AF84" s="55"/>
      <c r="AG84" s="55"/>
    </row>
    <row r="85" spans="1:33" s="30" customFormat="1" ht="18.149999999999999" customHeight="1" thickBot="1">
      <c r="A85" s="33" t="s">
        <v>73</v>
      </c>
      <c r="B85" s="319" t="s">
        <v>6</v>
      </c>
      <c r="C85" s="319"/>
      <c r="D85" s="34"/>
      <c r="E85" s="193"/>
      <c r="F85" s="33"/>
      <c r="G85" s="34"/>
      <c r="H85" s="34"/>
      <c r="I85" s="34"/>
      <c r="J85" s="80"/>
      <c r="K85" s="27"/>
      <c r="L85" s="304"/>
      <c r="M85" s="74" t="s">
        <v>505</v>
      </c>
      <c r="N85" s="277" t="s">
        <v>274</v>
      </c>
      <c r="O85" s="277"/>
      <c r="P85" s="277"/>
      <c r="Q85" s="277"/>
      <c r="R85" s="277"/>
      <c r="S85" s="277"/>
      <c r="T85" s="277"/>
      <c r="U85" s="277"/>
      <c r="V85" s="277"/>
      <c r="W85" s="277"/>
      <c r="X85" s="278"/>
      <c r="Y85" s="62"/>
      <c r="Z85" s="55"/>
      <c r="AA85" s="55"/>
      <c r="AB85" s="55"/>
      <c r="AC85" s="55"/>
      <c r="AD85" s="55"/>
      <c r="AE85" s="55"/>
      <c r="AF85" s="55"/>
      <c r="AG85" s="55"/>
    </row>
    <row r="86" spans="1:33" s="30" customFormat="1" ht="18.149999999999999" customHeight="1">
      <c r="A86" s="41"/>
      <c r="B86" s="320" t="s">
        <v>7</v>
      </c>
      <c r="C86" s="320"/>
      <c r="D86" s="321"/>
      <c r="E86" s="42" t="s">
        <v>1</v>
      </c>
      <c r="F86" s="43"/>
      <c r="G86" s="320" t="s">
        <v>7</v>
      </c>
      <c r="H86" s="320"/>
      <c r="I86" s="321"/>
      <c r="J86" s="44" t="s">
        <v>1</v>
      </c>
      <c r="L86" s="294" t="s">
        <v>16</v>
      </c>
      <c r="M86" s="281" t="s">
        <v>225</v>
      </c>
      <c r="N86" s="281" t="s">
        <v>359</v>
      </c>
      <c r="O86" s="281"/>
      <c r="P86" s="281"/>
      <c r="Q86" s="281"/>
      <c r="R86" s="281"/>
      <c r="S86" s="281"/>
      <c r="T86" s="281"/>
      <c r="U86" s="281"/>
      <c r="V86" s="281"/>
      <c r="W86" s="281"/>
      <c r="X86" s="290"/>
      <c r="Y86" s="62"/>
      <c r="Z86" s="55"/>
      <c r="AA86" s="55"/>
      <c r="AB86" s="55"/>
      <c r="AC86" s="55"/>
      <c r="AD86" s="55"/>
      <c r="AE86" s="55"/>
      <c r="AF86" s="55"/>
      <c r="AG86" s="55"/>
    </row>
    <row r="87" spans="1:33" s="30" customFormat="1" ht="18.149999999999999" customHeight="1">
      <c r="A87" s="47" t="s">
        <v>10</v>
      </c>
      <c r="B87" s="48" t="s">
        <v>75</v>
      </c>
      <c r="C87" s="420" t="s">
        <v>97</v>
      </c>
      <c r="D87" s="421"/>
      <c r="E87" s="194" t="s">
        <v>0</v>
      </c>
      <c r="F87" s="87" t="s">
        <v>406</v>
      </c>
      <c r="G87" s="96" t="s">
        <v>77</v>
      </c>
      <c r="H87" s="351"/>
      <c r="I87" s="352"/>
      <c r="J87" s="60" t="s">
        <v>0</v>
      </c>
      <c r="K87" s="27"/>
      <c r="L87" s="296"/>
      <c r="M87" s="267"/>
      <c r="N87" s="267" t="s">
        <v>360</v>
      </c>
      <c r="O87" s="267"/>
      <c r="P87" s="267"/>
      <c r="Q87" s="267"/>
      <c r="R87" s="267"/>
      <c r="S87" s="267"/>
      <c r="T87" s="267"/>
      <c r="U87" s="267"/>
      <c r="V87" s="267"/>
      <c r="W87" s="267"/>
      <c r="X87" s="268"/>
      <c r="Y87" s="62"/>
      <c r="Z87" s="55"/>
      <c r="AA87" s="55"/>
      <c r="AB87" s="55"/>
      <c r="AC87" s="55"/>
      <c r="AD87" s="55"/>
      <c r="AE87" s="55"/>
      <c r="AF87" s="55"/>
      <c r="AG87" s="55"/>
    </row>
    <row r="88" spans="1:33" s="30" customFormat="1" ht="18.149999999999999" customHeight="1">
      <c r="A88" s="70" t="s">
        <v>49</v>
      </c>
      <c r="B88" s="34" t="s">
        <v>144</v>
      </c>
      <c r="C88" s="418" t="s">
        <v>100</v>
      </c>
      <c r="D88" s="419"/>
      <c r="E88" s="195" t="s">
        <v>0</v>
      </c>
      <c r="F88" s="196" t="s">
        <v>3</v>
      </c>
      <c r="G88" s="64" t="s">
        <v>85</v>
      </c>
      <c r="H88" s="349"/>
      <c r="I88" s="350"/>
      <c r="J88" s="117" t="s">
        <v>0</v>
      </c>
      <c r="K88" s="27"/>
      <c r="L88" s="296"/>
      <c r="M88" s="267"/>
      <c r="N88" s="292" t="s">
        <v>331</v>
      </c>
      <c r="O88" s="292"/>
      <c r="P88" s="292"/>
      <c r="Q88" s="292"/>
      <c r="R88" s="292"/>
      <c r="S88" s="292"/>
      <c r="T88" s="292"/>
      <c r="U88" s="292"/>
      <c r="V88" s="292"/>
      <c r="W88" s="292"/>
      <c r="X88" s="293"/>
      <c r="Y88" s="165"/>
      <c r="Z88" s="34"/>
      <c r="AA88" s="34"/>
      <c r="AB88" s="34"/>
      <c r="AC88" s="34"/>
      <c r="AD88" s="34"/>
      <c r="AE88" s="34"/>
      <c r="AF88" s="34"/>
      <c r="AG88" s="34"/>
    </row>
    <row r="89" spans="1:33" s="30" customFormat="1" ht="18.149999999999999" customHeight="1" thickBot="1">
      <c r="A89" s="88" t="s">
        <v>405</v>
      </c>
      <c r="B89" s="138" t="s">
        <v>376</v>
      </c>
      <c r="C89" s="422" t="s">
        <v>377</v>
      </c>
      <c r="D89" s="422"/>
      <c r="E89" s="76" t="s">
        <v>0</v>
      </c>
      <c r="F89" s="197"/>
      <c r="G89" s="89"/>
      <c r="H89" s="198"/>
      <c r="I89" s="198"/>
      <c r="J89" s="93"/>
      <c r="K89" s="27"/>
      <c r="L89" s="296"/>
      <c r="M89" s="267"/>
      <c r="N89" s="267" t="s">
        <v>361</v>
      </c>
      <c r="O89" s="267"/>
      <c r="P89" s="267"/>
      <c r="Q89" s="267"/>
      <c r="R89" s="267"/>
      <c r="S89" s="267"/>
      <c r="T89" s="267"/>
      <c r="U89" s="267"/>
      <c r="V89" s="267"/>
      <c r="W89" s="267"/>
      <c r="X89" s="268"/>
      <c r="Y89" s="62"/>
      <c r="Z89" s="55"/>
      <c r="AA89" s="55"/>
      <c r="AB89" s="55"/>
      <c r="AC89" s="55"/>
      <c r="AD89" s="55"/>
      <c r="AE89" s="55"/>
      <c r="AF89" s="55"/>
      <c r="AG89" s="55"/>
    </row>
    <row r="90" spans="1:33" s="30" customFormat="1" ht="18.149999999999999" customHeight="1">
      <c r="A90" s="29"/>
      <c r="B90" s="34"/>
      <c r="C90" s="80"/>
      <c r="D90" s="80"/>
      <c r="E90" s="31"/>
      <c r="F90" s="199"/>
      <c r="G90" s="28"/>
      <c r="H90" s="28"/>
      <c r="I90" s="28"/>
      <c r="J90" s="31"/>
      <c r="K90" s="27"/>
      <c r="L90" s="296"/>
      <c r="M90" s="267"/>
      <c r="N90" s="267" t="s">
        <v>497</v>
      </c>
      <c r="O90" s="267"/>
      <c r="P90" s="267"/>
      <c r="Q90" s="267"/>
      <c r="R90" s="267"/>
      <c r="S90" s="267"/>
      <c r="T90" s="267"/>
      <c r="U90" s="267"/>
      <c r="V90" s="267"/>
      <c r="W90" s="267"/>
      <c r="X90" s="268"/>
      <c r="Y90" s="62"/>
      <c r="Z90" s="55"/>
      <c r="AA90" s="55"/>
      <c r="AB90" s="55"/>
      <c r="AC90" s="55"/>
      <c r="AD90" s="55"/>
      <c r="AE90" s="55"/>
      <c r="AF90" s="55"/>
      <c r="AG90" s="55"/>
    </row>
    <row r="91" spans="1:33" s="30" customFormat="1" ht="18.149999999999999" customHeight="1" thickBot="1">
      <c r="A91" s="33" t="s">
        <v>74</v>
      </c>
      <c r="B91" s="319" t="s">
        <v>63</v>
      </c>
      <c r="C91" s="319"/>
      <c r="K91" s="27"/>
      <c r="L91" s="296"/>
      <c r="M91" s="267"/>
      <c r="N91" s="267" t="s">
        <v>499</v>
      </c>
      <c r="O91" s="267"/>
      <c r="P91" s="267"/>
      <c r="Q91" s="267"/>
      <c r="R91" s="267"/>
      <c r="S91" s="267"/>
      <c r="T91" s="267"/>
      <c r="U91" s="267"/>
      <c r="V91" s="267"/>
      <c r="W91" s="267"/>
      <c r="X91" s="268"/>
      <c r="Y91" s="165"/>
      <c r="Z91" s="34"/>
      <c r="AA91" s="34"/>
      <c r="AB91" s="34"/>
      <c r="AC91" s="34"/>
      <c r="AD91" s="34"/>
      <c r="AE91" s="34"/>
      <c r="AF91" s="34"/>
      <c r="AG91" s="34"/>
    </row>
    <row r="92" spans="1:33" s="30" customFormat="1" ht="18.149999999999999" customHeight="1">
      <c r="A92" s="407"/>
      <c r="B92" s="408"/>
      <c r="C92" s="408"/>
      <c r="D92" s="408"/>
      <c r="E92" s="408"/>
      <c r="F92" s="408"/>
      <c r="G92" s="408"/>
      <c r="H92" s="408"/>
      <c r="I92" s="408"/>
      <c r="J92" s="409"/>
      <c r="K92" s="27"/>
      <c r="L92" s="296"/>
      <c r="M92" s="267"/>
      <c r="N92" s="267" t="s">
        <v>498</v>
      </c>
      <c r="O92" s="267"/>
      <c r="P92" s="267"/>
      <c r="Q92" s="267"/>
      <c r="R92" s="267"/>
      <c r="S92" s="267"/>
      <c r="T92" s="267"/>
      <c r="U92" s="267"/>
      <c r="V92" s="267"/>
      <c r="W92" s="267"/>
      <c r="X92" s="268"/>
      <c r="Y92" s="62"/>
      <c r="Z92" s="55"/>
      <c r="AA92" s="55"/>
      <c r="AB92" s="55"/>
      <c r="AC92" s="55"/>
      <c r="AD92" s="55"/>
      <c r="AE92" s="55"/>
      <c r="AF92" s="55"/>
      <c r="AG92" s="55"/>
    </row>
    <row r="93" spans="1:33" s="30" customFormat="1" ht="18.149999999999999" customHeight="1">
      <c r="A93" s="410"/>
      <c r="B93" s="411"/>
      <c r="C93" s="411"/>
      <c r="D93" s="411"/>
      <c r="E93" s="411"/>
      <c r="F93" s="411"/>
      <c r="G93" s="411"/>
      <c r="H93" s="411"/>
      <c r="I93" s="411"/>
      <c r="J93" s="412"/>
      <c r="K93" s="27"/>
      <c r="L93" s="296"/>
      <c r="M93" s="267"/>
      <c r="N93" s="305" t="s">
        <v>357</v>
      </c>
      <c r="O93" s="306"/>
      <c r="P93" s="306"/>
      <c r="Q93" s="306"/>
      <c r="R93" s="306"/>
      <c r="S93" s="306"/>
      <c r="T93" s="306"/>
      <c r="U93" s="306"/>
      <c r="V93" s="306"/>
      <c r="W93" s="306"/>
      <c r="X93" s="307"/>
      <c r="Y93" s="62"/>
      <c r="Z93" s="55"/>
      <c r="AA93" s="55"/>
      <c r="AB93" s="55"/>
      <c r="AC93" s="55"/>
      <c r="AD93" s="55"/>
      <c r="AE93" s="55"/>
      <c r="AF93" s="55"/>
      <c r="AG93" s="55"/>
    </row>
    <row r="94" spans="1:33" s="30" customFormat="1" ht="18.149999999999999" customHeight="1" thickBot="1">
      <c r="A94" s="410"/>
      <c r="B94" s="411"/>
      <c r="C94" s="411"/>
      <c r="D94" s="411"/>
      <c r="E94" s="411"/>
      <c r="F94" s="411"/>
      <c r="G94" s="411"/>
      <c r="H94" s="411"/>
      <c r="I94" s="411"/>
      <c r="J94" s="412"/>
      <c r="K94" s="27"/>
      <c r="L94" s="296"/>
      <c r="M94" s="267"/>
      <c r="N94" s="305" t="s">
        <v>358</v>
      </c>
      <c r="O94" s="306"/>
      <c r="P94" s="306"/>
      <c r="Q94" s="306"/>
      <c r="R94" s="306"/>
      <c r="S94" s="306"/>
      <c r="T94" s="306"/>
      <c r="U94" s="306"/>
      <c r="V94" s="306"/>
      <c r="W94" s="306"/>
      <c r="X94" s="307"/>
      <c r="Y94" s="62"/>
      <c r="Z94" s="55"/>
      <c r="AA94" s="55"/>
      <c r="AB94" s="55"/>
      <c r="AC94" s="55"/>
      <c r="AD94" s="55"/>
      <c r="AE94" s="55"/>
      <c r="AF94" s="55"/>
      <c r="AG94" s="55"/>
    </row>
    <row r="95" spans="1:33" s="30" customFormat="1" ht="18.149999999999999" customHeight="1">
      <c r="A95" s="410"/>
      <c r="B95" s="411"/>
      <c r="C95" s="411"/>
      <c r="D95" s="411"/>
      <c r="E95" s="411"/>
      <c r="F95" s="411"/>
      <c r="G95" s="411"/>
      <c r="H95" s="411"/>
      <c r="I95" s="411"/>
      <c r="J95" s="412"/>
      <c r="K95" s="27"/>
      <c r="L95" s="202"/>
      <c r="M95" s="202"/>
      <c r="N95" s="202"/>
      <c r="O95" s="202"/>
      <c r="P95" s="202"/>
      <c r="Q95" s="202"/>
      <c r="R95" s="202"/>
      <c r="S95" s="202"/>
      <c r="T95" s="202"/>
      <c r="U95" s="202"/>
      <c r="V95" s="202"/>
      <c r="W95" s="202"/>
      <c r="X95" s="202"/>
      <c r="Y95" s="259"/>
      <c r="Z95" s="55"/>
      <c r="AA95" s="55"/>
      <c r="AB95" s="55"/>
      <c r="AC95" s="55"/>
      <c r="AD95" s="55"/>
      <c r="AE95" s="55"/>
      <c r="AF95" s="55"/>
      <c r="AG95" s="55"/>
    </row>
    <row r="96" spans="1:33" s="30" customFormat="1" ht="18.149999999999999" customHeight="1" thickBot="1">
      <c r="A96" s="413"/>
      <c r="B96" s="414"/>
      <c r="C96" s="414"/>
      <c r="D96" s="414"/>
      <c r="E96" s="414"/>
      <c r="F96" s="414"/>
      <c r="G96" s="414"/>
      <c r="H96" s="414"/>
      <c r="I96" s="414"/>
      <c r="J96" s="415"/>
      <c r="K96" s="27"/>
      <c r="L96" s="55"/>
      <c r="M96" s="55"/>
      <c r="N96" s="55"/>
      <c r="O96" s="55"/>
      <c r="P96" s="55"/>
      <c r="Q96" s="55"/>
      <c r="R96" s="55"/>
      <c r="S96" s="55"/>
      <c r="T96" s="55"/>
      <c r="U96" s="55"/>
      <c r="V96" s="55"/>
      <c r="W96" s="55"/>
      <c r="X96" s="259"/>
      <c r="Y96" s="259"/>
      <c r="Z96" s="55"/>
      <c r="AA96" s="55"/>
      <c r="AB96" s="55"/>
      <c r="AC96" s="55"/>
      <c r="AD96" s="55"/>
      <c r="AE96" s="55"/>
      <c r="AF96" s="55"/>
      <c r="AG96" s="55"/>
    </row>
    <row r="97" spans="1:33" s="30" customFormat="1" ht="18.149999999999999" customHeight="1">
      <c r="A97" s="29"/>
      <c r="B97" s="34"/>
      <c r="C97" s="80"/>
      <c r="D97" s="80"/>
      <c r="E97" s="31"/>
      <c r="F97" s="199"/>
      <c r="G97" s="28"/>
      <c r="H97" s="28"/>
      <c r="I97" s="28"/>
      <c r="J97" s="31"/>
      <c r="K97" s="27"/>
      <c r="L97" s="55"/>
      <c r="M97" s="55"/>
      <c r="N97" s="55"/>
      <c r="O97" s="55"/>
      <c r="P97" s="55"/>
      <c r="Q97" s="55"/>
      <c r="R97" s="55"/>
      <c r="S97" s="55"/>
      <c r="T97" s="55"/>
      <c r="U97" s="55"/>
      <c r="V97" s="55"/>
      <c r="W97" s="55"/>
      <c r="X97" s="259"/>
      <c r="Y97" s="259"/>
      <c r="Z97" s="55"/>
      <c r="AA97" s="55"/>
      <c r="AB97" s="55"/>
      <c r="AC97" s="55"/>
      <c r="AD97" s="55"/>
      <c r="AE97" s="55"/>
      <c r="AF97" s="55"/>
      <c r="AG97" s="55"/>
    </row>
    <row r="98" spans="1:33" s="30" customFormat="1" ht="18.149999999999999" customHeight="1">
      <c r="A98" s="29"/>
      <c r="B98" s="201" t="s">
        <v>76</v>
      </c>
      <c r="C98" s="344"/>
      <c r="D98" s="344"/>
      <c r="E98" s="31"/>
      <c r="F98" s="33"/>
      <c r="G98" s="201" t="s">
        <v>145</v>
      </c>
      <c r="H98" s="345"/>
      <c r="I98" s="345"/>
      <c r="J98" s="345"/>
      <c r="K98" s="27"/>
      <c r="L98" s="55"/>
      <c r="M98" s="55"/>
      <c r="N98" s="55"/>
      <c r="O98" s="55"/>
      <c r="P98" s="55"/>
      <c r="Q98" s="55"/>
      <c r="R98" s="55"/>
      <c r="S98" s="55"/>
      <c r="T98" s="55"/>
      <c r="U98" s="55"/>
      <c r="V98" s="55"/>
      <c r="W98" s="55"/>
      <c r="X98" s="259"/>
      <c r="Y98" s="259"/>
      <c r="Z98" s="55"/>
      <c r="AA98" s="55"/>
      <c r="AB98" s="55"/>
      <c r="AC98" s="55"/>
      <c r="AD98" s="55"/>
      <c r="AE98" s="55"/>
      <c r="AF98" s="55"/>
      <c r="AG98" s="55"/>
    </row>
    <row r="99" spans="1:33" s="30" customFormat="1" ht="18.149999999999999" customHeight="1">
      <c r="A99" s="29"/>
      <c r="B99" s="28"/>
      <c r="C99" s="28"/>
      <c r="D99" s="28"/>
      <c r="E99" s="80"/>
      <c r="F99" s="199"/>
      <c r="G99" s="28"/>
      <c r="H99" s="28"/>
      <c r="I99" s="28"/>
      <c r="J99" s="31"/>
      <c r="K99" s="27"/>
      <c r="L99" s="55"/>
      <c r="M99" s="55"/>
      <c r="N99" s="55"/>
      <c r="O99" s="55"/>
      <c r="P99" s="55"/>
      <c r="Q99" s="55"/>
      <c r="R99" s="55"/>
      <c r="S99" s="55"/>
      <c r="T99" s="55"/>
      <c r="U99" s="55"/>
      <c r="V99" s="55"/>
      <c r="W99" s="55"/>
      <c r="X99" s="55"/>
      <c r="Y99" s="55"/>
      <c r="Z99" s="55"/>
      <c r="AA99" s="55"/>
      <c r="AB99" s="55"/>
      <c r="AC99" s="55"/>
      <c r="AD99" s="55"/>
      <c r="AE99" s="55"/>
      <c r="AF99" s="55"/>
      <c r="AG99" s="55"/>
    </row>
    <row r="100" spans="1:33" s="30" customFormat="1" ht="18.149999999999999" customHeight="1">
      <c r="A100" s="29"/>
      <c r="B100" s="28"/>
      <c r="C100" s="314" t="s">
        <v>90</v>
      </c>
      <c r="D100" s="314"/>
      <c r="E100" s="314"/>
      <c r="F100" s="314"/>
      <c r="G100" s="314"/>
      <c r="H100" s="346" t="s">
        <v>513</v>
      </c>
      <c r="I100" s="346"/>
      <c r="J100" s="346"/>
      <c r="K100" s="27"/>
      <c r="L100" s="55"/>
      <c r="M100" s="55"/>
      <c r="N100" s="55"/>
      <c r="O100" s="55"/>
      <c r="P100" s="55"/>
      <c r="Q100" s="55"/>
      <c r="R100" s="55"/>
      <c r="S100" s="55"/>
      <c r="T100" s="55"/>
      <c r="U100" s="55"/>
      <c r="V100" s="55"/>
      <c r="W100" s="55"/>
      <c r="X100" s="55"/>
      <c r="Y100" s="55"/>
      <c r="Z100" s="55"/>
      <c r="AA100" s="55"/>
      <c r="AB100" s="55"/>
      <c r="AC100" s="55"/>
      <c r="AD100" s="55"/>
      <c r="AE100" s="55"/>
      <c r="AF100" s="55"/>
      <c r="AG100" s="55"/>
    </row>
    <row r="101" spans="1:33" s="30" customFormat="1" ht="18.149999999999999" customHeight="1">
      <c r="K101" s="27"/>
      <c r="L101" s="55"/>
      <c r="M101" s="55"/>
      <c r="N101" s="55"/>
      <c r="O101" s="55"/>
      <c r="P101" s="55"/>
      <c r="Q101" s="55"/>
      <c r="R101" s="55"/>
      <c r="S101" s="55"/>
      <c r="T101" s="55"/>
      <c r="U101" s="55"/>
      <c r="V101" s="55"/>
      <c r="W101" s="55"/>
      <c r="X101" s="55"/>
      <c r="Y101" s="55"/>
      <c r="Z101" s="55"/>
      <c r="AA101" s="55"/>
      <c r="AB101" s="55"/>
      <c r="AC101" s="55"/>
      <c r="AD101" s="55"/>
      <c r="AE101" s="55"/>
      <c r="AF101" s="55"/>
      <c r="AG101" s="55"/>
    </row>
    <row r="102" spans="1:33" s="30" customFormat="1" ht="18.149999999999999" customHeight="1">
      <c r="A102" s="199"/>
      <c r="B102" s="28"/>
      <c r="C102" s="28"/>
      <c r="D102" s="28"/>
      <c r="E102" s="28"/>
      <c r="F102" s="28"/>
      <c r="G102" s="28"/>
      <c r="H102" s="28"/>
      <c r="I102" s="28"/>
      <c r="J102" s="28"/>
      <c r="K102" s="27"/>
      <c r="L102" s="55"/>
      <c r="M102" s="55"/>
      <c r="N102" s="55"/>
      <c r="O102" s="55"/>
      <c r="P102" s="55"/>
      <c r="Q102" s="55"/>
      <c r="R102" s="55"/>
      <c r="S102" s="55"/>
      <c r="T102" s="55"/>
      <c r="U102" s="55"/>
      <c r="V102" s="55"/>
      <c r="W102" s="55"/>
      <c r="X102" s="55"/>
      <c r="Y102" s="55"/>
      <c r="Z102" s="55"/>
      <c r="AA102" s="55"/>
      <c r="AB102" s="55"/>
      <c r="AC102" s="55"/>
      <c r="AD102" s="55"/>
      <c r="AE102" s="55"/>
      <c r="AF102" s="55"/>
      <c r="AG102" s="55"/>
    </row>
    <row r="103" spans="1:33" s="30" customFormat="1" ht="18.149999999999999" customHeight="1">
      <c r="A103" s="199"/>
      <c r="B103" s="28"/>
      <c r="C103" s="28"/>
      <c r="D103" s="28"/>
      <c r="E103" s="28"/>
      <c r="F103" s="28"/>
      <c r="G103" s="28"/>
      <c r="H103" s="28"/>
      <c r="I103" s="28"/>
      <c r="J103" s="28"/>
      <c r="K103" s="27"/>
      <c r="L103" s="55"/>
      <c r="M103" s="55"/>
      <c r="N103" s="55"/>
      <c r="O103" s="55"/>
      <c r="P103" s="55"/>
      <c r="Q103" s="55"/>
      <c r="R103" s="55"/>
      <c r="S103" s="55"/>
      <c r="T103" s="55"/>
      <c r="U103" s="55"/>
      <c r="V103" s="55"/>
      <c r="W103" s="55"/>
      <c r="X103" s="55"/>
      <c r="Y103" s="34"/>
      <c r="Z103" s="34"/>
      <c r="AA103" s="34"/>
      <c r="AB103" s="34"/>
      <c r="AC103" s="34"/>
      <c r="AD103" s="34"/>
      <c r="AE103" s="34"/>
      <c r="AF103" s="34"/>
      <c r="AG103" s="34"/>
    </row>
    <row r="104" spans="1:33" s="30" customFormat="1" ht="18.149999999999999" customHeight="1">
      <c r="A104" s="203"/>
      <c r="B104" s="203"/>
      <c r="C104" s="203"/>
      <c r="D104" s="203"/>
      <c r="E104" s="193"/>
      <c r="F104" s="203"/>
      <c r="G104" s="203"/>
      <c r="H104" s="203"/>
      <c r="I104" s="203"/>
      <c r="J104" s="203"/>
      <c r="K104" s="27"/>
      <c r="L104" s="55"/>
      <c r="M104" s="55"/>
      <c r="N104" s="55"/>
      <c r="O104" s="55"/>
      <c r="P104" s="55"/>
      <c r="Q104" s="55"/>
      <c r="R104" s="55"/>
      <c r="S104" s="55"/>
      <c r="T104" s="55"/>
      <c r="U104" s="55"/>
      <c r="V104" s="55"/>
      <c r="W104" s="55"/>
      <c r="X104" s="55"/>
    </row>
    <row r="105" spans="1:33" s="30" customFormat="1" ht="16.95" customHeight="1">
      <c r="A105" s="204"/>
      <c r="B105" s="204"/>
      <c r="C105" s="204"/>
      <c r="D105" s="204"/>
      <c r="E105" s="195"/>
      <c r="F105" s="204"/>
      <c r="G105" s="204"/>
      <c r="H105" s="204"/>
      <c r="I105" s="204"/>
      <c r="J105" s="205"/>
      <c r="K105" s="27"/>
      <c r="L105" s="55"/>
      <c r="M105" s="55"/>
      <c r="N105" s="55"/>
      <c r="O105" s="55"/>
      <c r="P105" s="55"/>
      <c r="Q105" s="55"/>
      <c r="R105" s="55"/>
      <c r="S105" s="55"/>
      <c r="T105" s="55"/>
      <c r="U105" s="55"/>
      <c r="V105" s="55"/>
      <c r="W105" s="55"/>
      <c r="X105" s="55"/>
    </row>
    <row r="106" spans="1:33" s="30" customFormat="1" ht="16.95" customHeight="1">
      <c r="A106" s="33"/>
      <c r="B106" s="312"/>
      <c r="C106" s="312"/>
      <c r="D106" s="34"/>
      <c r="E106" s="195"/>
      <c r="F106" s="33"/>
      <c r="G106" s="34"/>
      <c r="H106" s="34"/>
      <c r="I106" s="34"/>
      <c r="J106" s="80"/>
      <c r="K106" s="27"/>
    </row>
    <row r="107" spans="1:33" s="30" customFormat="1" ht="16.95" customHeight="1">
      <c r="A107" s="33"/>
      <c r="B107" s="314"/>
      <c r="C107" s="314"/>
      <c r="D107" s="314"/>
      <c r="E107" s="195"/>
      <c r="F107" s="33"/>
      <c r="G107" s="314"/>
      <c r="H107" s="314"/>
      <c r="I107" s="314"/>
      <c r="J107" s="80"/>
      <c r="K107" s="27"/>
      <c r="L107" s="27"/>
      <c r="M107" s="27"/>
      <c r="N107" s="27"/>
      <c r="O107" s="27"/>
      <c r="P107" s="27"/>
      <c r="Q107" s="27"/>
      <c r="R107" s="27"/>
      <c r="S107" s="27"/>
      <c r="T107" s="27"/>
      <c r="U107" s="27"/>
      <c r="V107" s="27"/>
      <c r="W107" s="27"/>
      <c r="X107" s="27"/>
    </row>
    <row r="108" spans="1:33" s="30" customFormat="1" ht="16.95" customHeight="1">
      <c r="A108" s="33"/>
      <c r="B108" s="34"/>
      <c r="C108" s="34"/>
      <c r="D108" s="34"/>
      <c r="E108" s="195"/>
      <c r="F108" s="206"/>
      <c r="G108" s="34"/>
      <c r="H108" s="34"/>
      <c r="I108" s="34"/>
      <c r="J108" s="193"/>
      <c r="K108" s="27"/>
      <c r="L108" s="27"/>
      <c r="M108" s="27"/>
      <c r="N108" s="27"/>
      <c r="O108" s="27"/>
      <c r="P108" s="27"/>
      <c r="Q108" s="27"/>
      <c r="R108" s="27"/>
      <c r="S108" s="27"/>
      <c r="T108" s="27"/>
      <c r="U108" s="27"/>
      <c r="V108" s="27"/>
      <c r="W108" s="27"/>
      <c r="X108" s="27"/>
    </row>
    <row r="109" spans="1:33" s="30" customFormat="1" ht="16.95" customHeight="1">
      <c r="A109" s="33"/>
      <c r="B109" s="112"/>
      <c r="C109" s="207"/>
      <c r="D109" s="112"/>
      <c r="E109" s="195"/>
      <c r="F109" s="33"/>
      <c r="G109" s="34"/>
      <c r="H109" s="146"/>
      <c r="I109" s="34"/>
      <c r="J109" s="195"/>
      <c r="K109" s="27"/>
      <c r="L109" s="27"/>
      <c r="M109" s="27"/>
      <c r="N109" s="27"/>
      <c r="O109" s="27"/>
      <c r="P109" s="27"/>
      <c r="Q109" s="27"/>
      <c r="R109" s="27"/>
      <c r="S109" s="27"/>
      <c r="T109" s="27"/>
      <c r="U109" s="27"/>
      <c r="V109" s="27"/>
      <c r="W109" s="27"/>
      <c r="X109" s="27"/>
    </row>
    <row r="110" spans="1:33" ht="16.95" customHeight="1">
      <c r="A110" s="33"/>
      <c r="B110" s="112"/>
      <c r="C110" s="208"/>
      <c r="D110" s="40"/>
      <c r="E110" s="195"/>
      <c r="F110" s="33"/>
      <c r="G110" s="34"/>
      <c r="H110" s="313"/>
      <c r="I110" s="313"/>
      <c r="J110" s="195"/>
    </row>
    <row r="111" spans="1:33" ht="16.95" customHeight="1">
      <c r="A111" s="33"/>
      <c r="B111" s="40"/>
      <c r="C111" s="209"/>
      <c r="D111" s="112"/>
      <c r="E111" s="34"/>
      <c r="F111" s="33"/>
      <c r="G111" s="34"/>
      <c r="H111" s="210"/>
      <c r="I111" s="34"/>
      <c r="J111" s="195"/>
    </row>
    <row r="112" spans="1:33" ht="15" customHeight="1">
      <c r="A112" s="33"/>
      <c r="B112" s="211"/>
      <c r="C112" s="210"/>
      <c r="D112" s="211"/>
      <c r="E112" s="195"/>
      <c r="F112" s="33"/>
      <c r="G112" s="34"/>
      <c r="H112" s="146"/>
      <c r="I112" s="34"/>
      <c r="J112" s="195"/>
    </row>
    <row r="113" spans="1:10" ht="15" customHeight="1">
      <c r="A113" s="33"/>
      <c r="B113" s="211"/>
      <c r="C113" s="210"/>
      <c r="D113" s="211"/>
      <c r="E113" s="195"/>
      <c r="F113" s="33"/>
      <c r="G113" s="34"/>
      <c r="H113" s="313"/>
      <c r="I113" s="313"/>
      <c r="J113" s="195"/>
    </row>
    <row r="114" spans="1:10" ht="15" customHeight="1">
      <c r="A114" s="33"/>
      <c r="B114" s="212"/>
      <c r="C114" s="213"/>
      <c r="D114" s="214"/>
      <c r="E114" s="195"/>
      <c r="F114" s="33"/>
      <c r="G114" s="34"/>
      <c r="H114" s="210"/>
      <c r="I114" s="34"/>
      <c r="J114" s="195"/>
    </row>
    <row r="115" spans="1:10" ht="15" customHeight="1">
      <c r="A115" s="33"/>
      <c r="B115" s="34"/>
      <c r="C115" s="34"/>
      <c r="D115" s="34"/>
      <c r="E115" s="195"/>
      <c r="F115" s="33"/>
      <c r="G115" s="34"/>
      <c r="H115" s="146"/>
      <c r="I115" s="34"/>
      <c r="J115" s="195"/>
    </row>
    <row r="116" spans="1:10" ht="15" customHeight="1">
      <c r="A116" s="112"/>
      <c r="B116" s="34"/>
      <c r="C116" s="215"/>
      <c r="D116" s="215"/>
      <c r="E116" s="195"/>
      <c r="F116" s="112"/>
      <c r="G116" s="34"/>
      <c r="H116" s="313"/>
      <c r="I116" s="313"/>
      <c r="J116" s="195"/>
    </row>
    <row r="117" spans="1:10" ht="15" customHeight="1">
      <c r="A117" s="112"/>
      <c r="B117" s="211"/>
      <c r="C117" s="216"/>
      <c r="D117" s="216"/>
      <c r="E117" s="195"/>
      <c r="F117" s="112"/>
      <c r="G117" s="34"/>
      <c r="H117" s="210"/>
      <c r="I117" s="34"/>
      <c r="J117" s="195"/>
    </row>
    <row r="118" spans="1:10" ht="15" customHeight="1">
      <c r="A118" s="112"/>
      <c r="B118" s="211"/>
      <c r="C118" s="216"/>
      <c r="D118" s="216"/>
      <c r="E118" s="195"/>
      <c r="F118" s="112"/>
      <c r="G118" s="34"/>
      <c r="H118" s="146"/>
      <c r="I118" s="34"/>
      <c r="J118" s="195"/>
    </row>
    <row r="119" spans="1:10" ht="15" customHeight="1">
      <c r="A119" s="112"/>
      <c r="B119" s="112"/>
      <c r="C119" s="213"/>
      <c r="D119" s="216"/>
      <c r="E119" s="195"/>
      <c r="F119" s="112"/>
      <c r="G119" s="34"/>
      <c r="H119" s="313"/>
      <c r="I119" s="313"/>
      <c r="J119" s="195"/>
    </row>
    <row r="120" spans="1:10" ht="15" customHeight="1">
      <c r="A120" s="112"/>
      <c r="B120" s="112"/>
      <c r="C120" s="213"/>
      <c r="D120" s="215"/>
      <c r="E120" s="195"/>
      <c r="F120" s="112"/>
      <c r="G120" s="34"/>
      <c r="H120" s="210"/>
      <c r="I120" s="34"/>
      <c r="J120" s="195"/>
    </row>
    <row r="121" spans="1:10" ht="15" customHeight="1">
      <c r="A121" s="112"/>
      <c r="B121" s="112"/>
      <c r="C121" s="213"/>
      <c r="D121" s="215"/>
      <c r="E121" s="195"/>
      <c r="F121" s="112"/>
      <c r="G121" s="34"/>
      <c r="H121" s="146"/>
      <c r="I121" s="34"/>
      <c r="J121" s="195"/>
    </row>
    <row r="122" spans="1:10" ht="15" customHeight="1">
      <c r="A122" s="112"/>
      <c r="B122" s="112"/>
      <c r="C122" s="213"/>
      <c r="D122" s="215"/>
      <c r="E122" s="195"/>
      <c r="F122" s="112"/>
      <c r="G122" s="34"/>
      <c r="H122" s="313"/>
      <c r="I122" s="313"/>
      <c r="J122" s="195"/>
    </row>
    <row r="123" spans="1:10" ht="15" customHeight="1">
      <c r="A123" s="112"/>
      <c r="B123" s="34"/>
      <c r="C123" s="313"/>
      <c r="D123" s="313"/>
      <c r="E123" s="195"/>
      <c r="F123" s="112"/>
      <c r="G123" s="34"/>
      <c r="H123" s="210"/>
      <c r="I123" s="34"/>
      <c r="J123" s="195"/>
    </row>
    <row r="124" spans="1:10" ht="15" customHeight="1">
      <c r="A124" s="112"/>
      <c r="B124" s="34"/>
      <c r="C124" s="313"/>
      <c r="D124" s="313"/>
      <c r="E124" s="195"/>
      <c r="F124" s="112"/>
      <c r="G124" s="217"/>
      <c r="H124" s="146"/>
      <c r="I124" s="34"/>
      <c r="J124" s="195"/>
    </row>
    <row r="125" spans="1:10" ht="15" customHeight="1">
      <c r="A125" s="112"/>
      <c r="B125" s="218"/>
      <c r="C125" s="112"/>
      <c r="D125" s="215"/>
      <c r="E125" s="195"/>
      <c r="F125" s="112"/>
      <c r="G125" s="217"/>
      <c r="H125" s="313"/>
      <c r="I125" s="313"/>
      <c r="J125" s="195"/>
    </row>
    <row r="126" spans="1:10" ht="15" customHeight="1">
      <c r="A126" s="112"/>
      <c r="B126" s="112"/>
      <c r="C126" s="209"/>
      <c r="D126" s="81"/>
      <c r="E126" s="193"/>
      <c r="F126" s="112"/>
      <c r="G126" s="217"/>
      <c r="H126" s="210"/>
      <c r="I126" s="34"/>
      <c r="J126" s="195"/>
    </row>
    <row r="127" spans="1:10" ht="15" customHeight="1">
      <c r="A127" s="219"/>
      <c r="B127" s="220"/>
      <c r="C127" s="313"/>
      <c r="D127" s="313"/>
      <c r="E127" s="80"/>
      <c r="F127" s="112"/>
      <c r="G127" s="217"/>
      <c r="H127" s="146"/>
      <c r="I127" s="34"/>
      <c r="J127" s="195"/>
    </row>
    <row r="128" spans="1:10" ht="15" customHeight="1">
      <c r="A128" s="219"/>
      <c r="B128" s="220"/>
      <c r="C128" s="209"/>
      <c r="D128" s="112"/>
      <c r="E128" s="193"/>
      <c r="F128" s="112"/>
      <c r="G128" s="217"/>
      <c r="H128" s="313"/>
      <c r="I128" s="313"/>
      <c r="J128" s="195"/>
    </row>
    <row r="129" spans="1:10" ht="15" customHeight="1">
      <c r="A129" s="219"/>
      <c r="B129" s="219"/>
      <c r="C129" s="209"/>
      <c r="D129" s="81"/>
      <c r="E129" s="193"/>
      <c r="F129" s="112"/>
      <c r="G129" s="217"/>
      <c r="H129" s="210"/>
      <c r="I129" s="34"/>
      <c r="J129" s="195"/>
    </row>
    <row r="130" spans="1:10" ht="15" customHeight="1">
      <c r="A130" s="219"/>
      <c r="B130" s="219"/>
      <c r="C130" s="146"/>
      <c r="D130" s="81"/>
      <c r="E130" s="193"/>
      <c r="F130" s="112"/>
      <c r="G130" s="220"/>
      <c r="H130" s="221"/>
      <c r="I130" s="40"/>
      <c r="J130" s="193"/>
    </row>
    <row r="131" spans="1:10" ht="15" customHeight="1">
      <c r="A131" s="33"/>
      <c r="B131" s="34"/>
      <c r="C131" s="34"/>
      <c r="D131" s="34"/>
      <c r="E131" s="193"/>
      <c r="F131" s="33"/>
      <c r="G131" s="33"/>
      <c r="H131" s="33"/>
      <c r="I131" s="33"/>
      <c r="J131" s="80"/>
    </row>
    <row r="132" spans="1:10" ht="15" customHeight="1">
      <c r="A132" s="112"/>
      <c r="B132" s="40"/>
      <c r="C132" s="40"/>
      <c r="D132" s="40"/>
      <c r="E132" s="193"/>
      <c r="F132" s="112"/>
      <c r="G132" s="40"/>
      <c r="H132" s="40"/>
      <c r="I132" s="40"/>
      <c r="J132" s="193"/>
    </row>
    <row r="133" spans="1:10" ht="15" customHeight="1">
      <c r="A133" s="112"/>
      <c r="B133" s="40"/>
      <c r="C133" s="40"/>
      <c r="D133" s="40"/>
      <c r="E133" s="193"/>
      <c r="F133" s="112"/>
      <c r="G133" s="40"/>
      <c r="H133" s="40"/>
      <c r="I133" s="40"/>
      <c r="J133" s="193"/>
    </row>
    <row r="134" spans="1:10" ht="15" customHeight="1">
      <c r="A134" s="112"/>
      <c r="B134" s="40"/>
      <c r="C134" s="40"/>
      <c r="D134" s="40"/>
      <c r="E134" s="40"/>
      <c r="F134" s="112"/>
      <c r="G134" s="40"/>
      <c r="H134" s="67"/>
      <c r="I134" s="67"/>
      <c r="J134" s="193"/>
    </row>
    <row r="135" spans="1:10" ht="15" customHeight="1">
      <c r="A135" s="112"/>
      <c r="B135" s="40"/>
      <c r="C135" s="40"/>
      <c r="D135" s="40"/>
      <c r="E135" s="40"/>
      <c r="F135" s="112"/>
      <c r="G135" s="40"/>
      <c r="H135" s="40"/>
      <c r="I135" s="40"/>
      <c r="J135" s="193"/>
    </row>
    <row r="136" spans="1:10" ht="15" customHeight="1">
      <c r="A136" s="112"/>
      <c r="B136" s="40"/>
      <c r="C136" s="40"/>
      <c r="D136" s="40"/>
      <c r="E136" s="40"/>
      <c r="F136" s="112"/>
      <c r="G136" s="40"/>
      <c r="H136" s="40"/>
      <c r="I136" s="40"/>
      <c r="J136" s="193"/>
    </row>
    <row r="137" spans="1:10" ht="15" customHeight="1">
      <c r="A137" s="112"/>
      <c r="B137" s="40"/>
      <c r="C137" s="40"/>
      <c r="D137" s="40"/>
      <c r="E137" s="40"/>
      <c r="F137" s="112"/>
      <c r="G137" s="40"/>
      <c r="H137" s="40"/>
      <c r="I137" s="40"/>
      <c r="J137" s="193"/>
    </row>
    <row r="138" spans="1:10" ht="15" customHeight="1">
      <c r="A138" s="40"/>
      <c r="B138" s="40"/>
      <c r="C138" s="40"/>
      <c r="D138" s="40"/>
      <c r="E138" s="40"/>
      <c r="F138" s="40"/>
      <c r="G138" s="40"/>
      <c r="H138" s="40"/>
      <c r="I138" s="40"/>
      <c r="J138" s="40"/>
    </row>
    <row r="139" spans="1:10" ht="15" customHeight="1">
      <c r="A139" s="40"/>
      <c r="B139" s="40"/>
      <c r="C139" s="40"/>
      <c r="D139" s="40"/>
      <c r="E139" s="40"/>
      <c r="F139" s="40"/>
      <c r="G139" s="40"/>
      <c r="H139" s="40"/>
      <c r="I139" s="40"/>
      <c r="J139" s="40"/>
    </row>
    <row r="140" spans="1:10" ht="15" customHeight="1">
      <c r="A140" s="40"/>
      <c r="B140" s="40"/>
      <c r="C140" s="40"/>
      <c r="D140" s="40"/>
      <c r="E140" s="40"/>
      <c r="F140" s="40"/>
      <c r="G140" s="40"/>
      <c r="H140" s="40"/>
      <c r="I140" s="40"/>
      <c r="J140" s="40"/>
    </row>
    <row r="141" spans="1:10" ht="15" customHeight="1">
      <c r="A141" s="40"/>
      <c r="B141" s="40"/>
      <c r="C141" s="40"/>
      <c r="D141" s="40"/>
      <c r="E141" s="40"/>
      <c r="F141" s="40"/>
      <c r="G141" s="40"/>
      <c r="H141" s="40"/>
      <c r="I141" s="40"/>
      <c r="J141" s="40"/>
    </row>
    <row r="142" spans="1:10" ht="15" customHeight="1">
      <c r="A142" s="40"/>
      <c r="B142" s="40"/>
      <c r="C142" s="40"/>
      <c r="D142" s="40"/>
      <c r="E142" s="40"/>
      <c r="F142" s="40"/>
      <c r="G142" s="40"/>
      <c r="H142" s="40"/>
      <c r="I142" s="40"/>
      <c r="J142" s="40"/>
    </row>
    <row r="143" spans="1:10" ht="15" customHeight="1">
      <c r="A143" s="40"/>
      <c r="B143" s="40"/>
      <c r="C143" s="40"/>
      <c r="D143" s="40"/>
      <c r="E143" s="193"/>
      <c r="F143" s="40"/>
      <c r="G143" s="40"/>
      <c r="H143" s="40"/>
      <c r="I143" s="40"/>
      <c r="J143" s="40"/>
    </row>
    <row r="144" spans="1:10" ht="15" customHeight="1">
      <c r="A144" s="40"/>
      <c r="B144" s="40"/>
      <c r="C144" s="40"/>
      <c r="D144" s="40"/>
      <c r="E144" s="193"/>
      <c r="F144" s="40"/>
      <c r="G144" s="40"/>
      <c r="H144" s="40"/>
      <c r="I144" s="40"/>
      <c r="J144" s="40"/>
    </row>
    <row r="145" spans="1:10" ht="15" customHeight="1">
      <c r="A145" s="40"/>
      <c r="B145" s="40"/>
      <c r="C145" s="40"/>
      <c r="D145" s="40"/>
      <c r="E145" s="193"/>
      <c r="F145" s="40"/>
      <c r="G145" s="40"/>
      <c r="H145" s="40"/>
      <c r="I145" s="40"/>
      <c r="J145" s="40"/>
    </row>
    <row r="146" spans="1:10" ht="15" customHeight="1">
      <c r="A146" s="40"/>
      <c r="B146" s="40"/>
      <c r="C146" s="40"/>
      <c r="D146" s="40"/>
      <c r="E146" s="193"/>
      <c r="F146" s="40"/>
      <c r="G146" s="40"/>
      <c r="H146" s="40"/>
      <c r="I146" s="40"/>
      <c r="J146" s="40"/>
    </row>
    <row r="147" spans="1:10" ht="15" customHeight="1">
      <c r="A147" s="112"/>
      <c r="B147" s="40"/>
      <c r="C147" s="40"/>
      <c r="D147" s="40"/>
      <c r="E147" s="193"/>
      <c r="F147" s="112"/>
      <c r="G147" s="40"/>
      <c r="H147" s="40"/>
      <c r="I147" s="40"/>
      <c r="J147" s="193"/>
    </row>
    <row r="148" spans="1:10" ht="15" customHeight="1">
      <c r="A148" s="112"/>
      <c r="B148" s="40"/>
      <c r="C148" s="40"/>
      <c r="D148" s="40"/>
      <c r="E148" s="193"/>
      <c r="F148" s="112"/>
      <c r="G148" s="40"/>
      <c r="H148" s="40"/>
      <c r="I148" s="40"/>
      <c r="J148" s="193"/>
    </row>
    <row r="149" spans="1:10" ht="15" customHeight="1">
      <c r="A149" s="112"/>
      <c r="B149" s="40"/>
      <c r="C149" s="40"/>
      <c r="D149" s="40"/>
      <c r="E149" s="193"/>
      <c r="F149" s="112"/>
      <c r="G149" s="40"/>
      <c r="H149" s="67"/>
      <c r="I149" s="67"/>
      <c r="J149" s="67"/>
    </row>
    <row r="150" spans="1:10" ht="15" customHeight="1">
      <c r="A150" s="112"/>
      <c r="B150" s="40"/>
      <c r="C150" s="193"/>
      <c r="D150" s="193"/>
      <c r="E150" s="80"/>
      <c r="F150" s="112"/>
      <c r="G150" s="40"/>
      <c r="H150" s="222"/>
      <c r="I150" s="222"/>
      <c r="J150" s="222"/>
    </row>
    <row r="151" spans="1:10" ht="15" customHeight="1">
      <c r="A151" s="112"/>
      <c r="B151" s="40"/>
      <c r="C151" s="193"/>
      <c r="D151" s="193"/>
      <c r="E151" s="80"/>
      <c r="F151" s="112"/>
      <c r="G151" s="40"/>
      <c r="H151" s="222"/>
      <c r="I151" s="222"/>
      <c r="J151" s="222"/>
    </row>
    <row r="152" spans="1:10" ht="15" customHeight="1">
      <c r="A152" s="112"/>
      <c r="B152" s="40"/>
      <c r="C152" s="193"/>
      <c r="D152" s="193"/>
      <c r="E152" s="80"/>
      <c r="F152" s="112"/>
      <c r="G152" s="40"/>
      <c r="H152" s="222"/>
      <c r="I152" s="222"/>
      <c r="J152" s="222"/>
    </row>
    <row r="153" spans="1:10" ht="15" customHeight="1">
      <c r="A153" s="112"/>
      <c r="B153" s="40"/>
      <c r="C153" s="193"/>
      <c r="D153" s="193"/>
      <c r="E153" s="34"/>
      <c r="F153" s="112"/>
      <c r="G153" s="40"/>
      <c r="H153" s="222"/>
      <c r="I153" s="222"/>
      <c r="J153" s="222"/>
    </row>
    <row r="154" spans="1:10" ht="15" customHeight="1">
      <c r="A154" s="33"/>
      <c r="B154" s="34"/>
      <c r="C154" s="80"/>
      <c r="D154" s="80"/>
      <c r="E154" s="34"/>
      <c r="F154" s="33"/>
      <c r="G154" s="34"/>
      <c r="H154" s="223"/>
      <c r="I154" s="223"/>
      <c r="J154" s="223"/>
    </row>
    <row r="155" spans="1:10" ht="15" customHeight="1">
      <c r="A155" s="33"/>
      <c r="B155" s="34"/>
      <c r="C155" s="80"/>
      <c r="D155" s="80"/>
      <c r="E155" s="80"/>
      <c r="F155" s="33"/>
      <c r="G155" s="34"/>
      <c r="H155" s="223"/>
      <c r="I155" s="223"/>
      <c r="J155" s="223"/>
    </row>
    <row r="156" spans="1:10" ht="15" customHeight="1">
      <c r="A156" s="33"/>
      <c r="B156" s="34"/>
      <c r="C156" s="80"/>
      <c r="D156" s="80"/>
      <c r="E156" s="80"/>
      <c r="F156" s="33"/>
      <c r="G156" s="34"/>
      <c r="H156" s="223"/>
      <c r="I156" s="223"/>
      <c r="J156" s="223"/>
    </row>
    <row r="157" spans="1:10" ht="15" customHeight="1">
      <c r="A157" s="33"/>
      <c r="B157" s="34"/>
      <c r="C157" s="34"/>
      <c r="D157" s="34"/>
      <c r="E157" s="80"/>
      <c r="F157" s="34"/>
      <c r="G157" s="34"/>
      <c r="H157" s="34"/>
      <c r="I157" s="34"/>
      <c r="J157" s="34"/>
    </row>
    <row r="158" spans="1:10" ht="15" customHeight="1">
      <c r="A158" s="34"/>
      <c r="B158" s="34"/>
      <c r="C158" s="34"/>
      <c r="D158" s="34"/>
      <c r="E158" s="80"/>
      <c r="F158" s="34"/>
      <c r="G158" s="34"/>
      <c r="H158" s="34"/>
      <c r="I158" s="34"/>
      <c r="J158" s="34"/>
    </row>
    <row r="159" spans="1:10" ht="15" customHeight="1">
      <c r="A159" s="224"/>
      <c r="B159" s="225"/>
      <c r="C159" s="225"/>
      <c r="D159" s="225"/>
      <c r="E159" s="80"/>
      <c r="F159" s="224"/>
      <c r="G159" s="225"/>
      <c r="H159" s="225"/>
      <c r="I159" s="225"/>
      <c r="J159" s="80"/>
    </row>
    <row r="160" spans="1:10" ht="15" customHeight="1">
      <c r="A160" s="224"/>
      <c r="B160" s="225"/>
      <c r="C160" s="225"/>
      <c r="D160" s="225"/>
      <c r="E160" s="80"/>
      <c r="F160" s="224"/>
      <c r="G160" s="225"/>
      <c r="H160" s="225"/>
      <c r="I160" s="225"/>
      <c r="J160" s="80"/>
    </row>
    <row r="161" spans="1:10" ht="15" customHeight="1">
      <c r="A161" s="224"/>
      <c r="B161" s="225"/>
      <c r="C161" s="225"/>
      <c r="D161" s="225"/>
      <c r="E161" s="80"/>
      <c r="F161" s="224"/>
      <c r="G161" s="225"/>
      <c r="H161" s="225"/>
      <c r="I161" s="225"/>
      <c r="J161" s="80"/>
    </row>
    <row r="162" spans="1:10" ht="15" customHeight="1">
      <c r="A162" s="224"/>
      <c r="B162" s="225"/>
      <c r="C162" s="225"/>
      <c r="D162" s="225"/>
      <c r="E162" s="80"/>
      <c r="F162" s="224"/>
      <c r="G162" s="225"/>
      <c r="H162" s="225"/>
      <c r="I162" s="225"/>
      <c r="J162" s="80"/>
    </row>
    <row r="163" spans="1:10" ht="15" customHeight="1">
      <c r="A163" s="224"/>
      <c r="B163" s="225"/>
      <c r="C163" s="80"/>
      <c r="D163" s="80"/>
      <c r="E163" s="80"/>
      <c r="F163" s="80"/>
      <c r="G163" s="80"/>
      <c r="H163" s="311"/>
      <c r="I163" s="311"/>
      <c r="J163" s="311"/>
    </row>
    <row r="164" spans="1:10" ht="15" customHeight="1">
      <c r="A164" s="224"/>
      <c r="B164" s="225"/>
      <c r="C164" s="225"/>
      <c r="D164" s="225"/>
      <c r="E164" s="80"/>
      <c r="F164" s="224"/>
      <c r="G164" s="225"/>
      <c r="H164" s="225"/>
      <c r="I164" s="225"/>
      <c r="J164" s="80"/>
    </row>
    <row r="165" spans="1:10" ht="15" customHeight="1">
      <c r="A165" s="224"/>
      <c r="B165" s="225"/>
      <c r="C165" s="225"/>
      <c r="D165" s="225"/>
      <c r="E165" s="80"/>
      <c r="F165" s="224"/>
      <c r="G165" s="225"/>
      <c r="H165" s="225"/>
      <c r="I165" s="225"/>
      <c r="J165" s="80"/>
    </row>
    <row r="166" spans="1:10" ht="15" customHeight="1">
      <c r="A166" s="224"/>
      <c r="B166" s="225"/>
      <c r="C166" s="225"/>
      <c r="D166" s="225"/>
      <c r="E166" s="80"/>
      <c r="F166" s="224"/>
      <c r="G166" s="225"/>
      <c r="H166" s="225"/>
      <c r="I166" s="225"/>
      <c r="J166" s="80"/>
    </row>
    <row r="167" spans="1:10" ht="15" customHeight="1">
      <c r="A167" s="224"/>
      <c r="B167" s="225"/>
      <c r="C167" s="225"/>
      <c r="D167" s="225"/>
      <c r="E167" s="80"/>
      <c r="F167" s="224"/>
      <c r="G167" s="225"/>
      <c r="H167" s="225"/>
      <c r="I167" s="225"/>
      <c r="J167" s="80"/>
    </row>
    <row r="168" spans="1:10" ht="15" customHeight="1">
      <c r="A168" s="224"/>
      <c r="B168" s="225"/>
      <c r="C168" s="225"/>
      <c r="D168" s="225"/>
      <c r="E168" s="80"/>
      <c r="F168" s="224"/>
      <c r="G168" s="225"/>
      <c r="H168" s="225"/>
      <c r="I168" s="225"/>
      <c r="J168" s="80"/>
    </row>
    <row r="169" spans="1:10" ht="15" customHeight="1">
      <c r="A169" s="224"/>
      <c r="B169" s="225"/>
      <c r="C169" s="225"/>
      <c r="D169" s="225"/>
      <c r="E169" s="80"/>
      <c r="F169" s="224"/>
      <c r="G169" s="225"/>
      <c r="H169" s="225"/>
      <c r="I169" s="225"/>
      <c r="J169" s="80"/>
    </row>
    <row r="170" spans="1:10" ht="15" customHeight="1">
      <c r="A170" s="224"/>
      <c r="B170" s="225"/>
      <c r="C170" s="225"/>
      <c r="D170" s="225"/>
      <c r="E170" s="80"/>
      <c r="F170" s="224"/>
      <c r="G170" s="225"/>
      <c r="H170" s="225"/>
      <c r="I170" s="225"/>
      <c r="J170" s="80"/>
    </row>
    <row r="171" spans="1:10" ht="15" customHeight="1">
      <c r="A171" s="224"/>
      <c r="B171" s="225"/>
      <c r="C171" s="225"/>
      <c r="D171" s="225"/>
      <c r="E171" s="80"/>
      <c r="F171" s="224"/>
      <c r="G171" s="225"/>
      <c r="H171" s="225"/>
      <c r="I171" s="225"/>
      <c r="J171" s="80"/>
    </row>
    <row r="172" spans="1:10" ht="15" customHeight="1">
      <c r="A172" s="224"/>
      <c r="B172" s="225"/>
      <c r="C172" s="225"/>
      <c r="D172" s="225"/>
      <c r="E172" s="80"/>
      <c r="F172" s="224"/>
      <c r="G172" s="225"/>
      <c r="H172" s="225"/>
      <c r="I172" s="225"/>
      <c r="J172" s="80"/>
    </row>
    <row r="173" spans="1:10" ht="15" customHeight="1">
      <c r="A173" s="224"/>
      <c r="B173" s="225"/>
      <c r="C173" s="225"/>
      <c r="D173" s="225"/>
      <c r="E173" s="80"/>
      <c r="F173" s="224"/>
      <c r="G173" s="225"/>
      <c r="H173" s="225"/>
      <c r="I173" s="225"/>
      <c r="J173" s="80"/>
    </row>
    <row r="174" spans="1:10" ht="15" customHeight="1">
      <c r="A174" s="224"/>
      <c r="B174" s="225"/>
      <c r="C174" s="225"/>
      <c r="D174" s="225"/>
      <c r="E174" s="80"/>
      <c r="F174" s="224"/>
      <c r="G174" s="225"/>
      <c r="H174" s="225"/>
      <c r="I174" s="225"/>
      <c r="J174" s="80"/>
    </row>
    <row r="175" spans="1:10" ht="15" customHeight="1">
      <c r="A175" s="224"/>
      <c r="B175" s="225"/>
      <c r="C175" s="225"/>
      <c r="D175" s="225"/>
      <c r="E175" s="80"/>
      <c r="F175" s="224"/>
      <c r="G175" s="225"/>
      <c r="H175" s="225"/>
      <c r="I175" s="225"/>
      <c r="J175" s="80"/>
    </row>
    <row r="176" spans="1:10" ht="15" customHeight="1">
      <c r="A176" s="224"/>
      <c r="B176" s="225"/>
      <c r="C176" s="225"/>
      <c r="D176" s="225"/>
      <c r="E176" s="80"/>
      <c r="F176" s="224"/>
      <c r="G176" s="225"/>
      <c r="H176" s="225"/>
      <c r="I176" s="225"/>
      <c r="J176" s="80"/>
    </row>
    <row r="177" spans="1:10" ht="15" customHeight="1">
      <c r="A177" s="224"/>
      <c r="B177" s="225"/>
      <c r="C177" s="225"/>
      <c r="D177" s="225"/>
      <c r="F177" s="224"/>
      <c r="G177" s="225"/>
      <c r="H177" s="225"/>
      <c r="I177" s="225"/>
      <c r="J177" s="80"/>
    </row>
    <row r="178" spans="1:10" ht="15" customHeight="1">
      <c r="A178" s="224"/>
      <c r="B178" s="225"/>
      <c r="C178" s="225"/>
      <c r="D178" s="225"/>
      <c r="F178" s="224"/>
      <c r="G178" s="225"/>
      <c r="H178" s="225"/>
      <c r="I178" s="225"/>
      <c r="J178" s="80"/>
    </row>
    <row r="179" spans="1:10" ht="15" customHeight="1">
      <c r="A179" s="224"/>
      <c r="B179" s="225"/>
      <c r="C179" s="225"/>
      <c r="D179" s="225"/>
      <c r="F179" s="224"/>
      <c r="G179" s="225"/>
      <c r="H179" s="225"/>
      <c r="I179" s="225"/>
      <c r="J179" s="80"/>
    </row>
    <row r="180" spans="1:10" ht="15" customHeight="1">
      <c r="A180" s="224"/>
      <c r="B180" s="225"/>
      <c r="C180" s="225"/>
      <c r="D180" s="225"/>
      <c r="F180" s="224"/>
      <c r="G180" s="225"/>
      <c r="H180" s="225"/>
      <c r="I180" s="225"/>
      <c r="J180" s="80"/>
    </row>
  </sheetData>
  <sheetProtection algorithmName="SHA-512" hashValue="EJgV/OYMsmx7OOYuj8fvcWff7HefgcqIIi3wWjgm/ypdlqfDebEkmDf5y8x7uW6HigSwWRITkiqAPtq7YwpsLw==" saltValue="FP049ejjRBzkUHJId7+Rmw==" spinCount="100000" sheet="1" objects="1" scenarios="1"/>
  <dataConsolidate/>
  <mergeCells count="229">
    <mergeCell ref="N66:X66"/>
    <mergeCell ref="L67:L76"/>
    <mergeCell ref="L55:L66"/>
    <mergeCell ref="M55:X55"/>
    <mergeCell ref="M63:M64"/>
    <mergeCell ref="M65:M66"/>
    <mergeCell ref="N63:X63"/>
    <mergeCell ref="N64:X64"/>
    <mergeCell ref="N74:X74"/>
    <mergeCell ref="N71:X71"/>
    <mergeCell ref="N72:X72"/>
    <mergeCell ref="N73:X73"/>
    <mergeCell ref="M75:M76"/>
    <mergeCell ref="N70:X70"/>
    <mergeCell ref="N67:X67"/>
    <mergeCell ref="N68:X68"/>
    <mergeCell ref="N69:X69"/>
    <mergeCell ref="M69:M70"/>
    <mergeCell ref="N65:X65"/>
    <mergeCell ref="N57:X57"/>
    <mergeCell ref="N58:X58"/>
    <mergeCell ref="N59:X59"/>
    <mergeCell ref="N60:X60"/>
    <mergeCell ref="N61:X61"/>
    <mergeCell ref="N22:X22"/>
    <mergeCell ref="N23:X23"/>
    <mergeCell ref="N24:X24"/>
    <mergeCell ref="N25:X25"/>
    <mergeCell ref="N26:X26"/>
    <mergeCell ref="N27:X27"/>
    <mergeCell ref="L22:L24"/>
    <mergeCell ref="M22:M24"/>
    <mergeCell ref="L25:L28"/>
    <mergeCell ref="M25:M28"/>
    <mergeCell ref="N28:X28"/>
    <mergeCell ref="N13:X13"/>
    <mergeCell ref="N14:X14"/>
    <mergeCell ref="N15:X15"/>
    <mergeCell ref="N16:X16"/>
    <mergeCell ref="N17:X17"/>
    <mergeCell ref="N18:X18"/>
    <mergeCell ref="N19:X19"/>
    <mergeCell ref="N20:X20"/>
    <mergeCell ref="L15:L21"/>
    <mergeCell ref="M15:M21"/>
    <mergeCell ref="N21:X21"/>
    <mergeCell ref="N8:X8"/>
    <mergeCell ref="N9:X9"/>
    <mergeCell ref="N10:X10"/>
    <mergeCell ref="N11:X11"/>
    <mergeCell ref="N12:X12"/>
    <mergeCell ref="L6:X6"/>
    <mergeCell ref="M7:X7"/>
    <mergeCell ref="L8:L9"/>
    <mergeCell ref="M8:M9"/>
    <mergeCell ref="C6:D6"/>
    <mergeCell ref="C7:D7"/>
    <mergeCell ref="H7:I7"/>
    <mergeCell ref="A1:J1"/>
    <mergeCell ref="D3:F3"/>
    <mergeCell ref="I3:J3"/>
    <mergeCell ref="B4:C4"/>
    <mergeCell ref="B5:D5"/>
    <mergeCell ref="G5:I5"/>
    <mergeCell ref="C9:D9"/>
    <mergeCell ref="H9:I9"/>
    <mergeCell ref="C10:D10"/>
    <mergeCell ref="H10:I10"/>
    <mergeCell ref="C11:D11"/>
    <mergeCell ref="H11:I11"/>
    <mergeCell ref="C15:D15"/>
    <mergeCell ref="H15:I15"/>
    <mergeCell ref="C16:D16"/>
    <mergeCell ref="H16:I16"/>
    <mergeCell ref="B13:C13"/>
    <mergeCell ref="B14:D14"/>
    <mergeCell ref="G14:I14"/>
    <mergeCell ref="C21:D21"/>
    <mergeCell ref="C22:D22"/>
    <mergeCell ref="C23:D23"/>
    <mergeCell ref="C17:D17"/>
    <mergeCell ref="B19:C19"/>
    <mergeCell ref="B20:D20"/>
    <mergeCell ref="G20:I20"/>
    <mergeCell ref="C28:D28"/>
    <mergeCell ref="H28:I28"/>
    <mergeCell ref="C30:D30"/>
    <mergeCell ref="H30:I30"/>
    <mergeCell ref="C25:D25"/>
    <mergeCell ref="C26:D26"/>
    <mergeCell ref="C27:D27"/>
    <mergeCell ref="H27:I27"/>
    <mergeCell ref="G35:I35"/>
    <mergeCell ref="G36:I36"/>
    <mergeCell ref="H31:I31"/>
    <mergeCell ref="G32:I32"/>
    <mergeCell ref="G34:I34"/>
    <mergeCell ref="H44:I44"/>
    <mergeCell ref="H45:I45"/>
    <mergeCell ref="H43:I43"/>
    <mergeCell ref="H55:I55"/>
    <mergeCell ref="H41:I41"/>
    <mergeCell ref="L45:L47"/>
    <mergeCell ref="M45:M47"/>
    <mergeCell ref="N47:X47"/>
    <mergeCell ref="H29:I29"/>
    <mergeCell ref="L29:L31"/>
    <mergeCell ref="M29:M31"/>
    <mergeCell ref="M34:M35"/>
    <mergeCell ref="N35:X35"/>
    <mergeCell ref="M36:M37"/>
    <mergeCell ref="N36:X36"/>
    <mergeCell ref="N39:P39"/>
    <mergeCell ref="Q39:X40"/>
    <mergeCell ref="N40:P40"/>
    <mergeCell ref="N29:X29"/>
    <mergeCell ref="N30:X30"/>
    <mergeCell ref="N31:X31"/>
    <mergeCell ref="M32:M33"/>
    <mergeCell ref="N32:X32"/>
    <mergeCell ref="N33:X33"/>
    <mergeCell ref="C64:D64"/>
    <mergeCell ref="M56:M60"/>
    <mergeCell ref="N56:X56"/>
    <mergeCell ref="C56:D56"/>
    <mergeCell ref="B53:C53"/>
    <mergeCell ref="B54:D54"/>
    <mergeCell ref="C59:D59"/>
    <mergeCell ref="C57:D57"/>
    <mergeCell ref="N37:X37"/>
    <mergeCell ref="N38:X38"/>
    <mergeCell ref="C37:D37"/>
    <mergeCell ref="G37:I37"/>
    <mergeCell ref="B38:C38"/>
    <mergeCell ref="B39:D39"/>
    <mergeCell ref="G39:I39"/>
    <mergeCell ref="H40:I40"/>
    <mergeCell ref="N41:X41"/>
    <mergeCell ref="N42:X42"/>
    <mergeCell ref="N43:X43"/>
    <mergeCell ref="N44:X44"/>
    <mergeCell ref="N45:X45"/>
    <mergeCell ref="N46:X46"/>
    <mergeCell ref="N62:X62"/>
    <mergeCell ref="H56:I56"/>
    <mergeCell ref="N48:X48"/>
    <mergeCell ref="N49:X49"/>
    <mergeCell ref="N50:X50"/>
    <mergeCell ref="G63:H63"/>
    <mergeCell ref="G54:I54"/>
    <mergeCell ref="H57:I57"/>
    <mergeCell ref="C50:G50"/>
    <mergeCell ref="H50:J50"/>
    <mergeCell ref="A51:J51"/>
    <mergeCell ref="B61:C61"/>
    <mergeCell ref="L53:X53"/>
    <mergeCell ref="B62:D62"/>
    <mergeCell ref="G62:I62"/>
    <mergeCell ref="N34:X34"/>
    <mergeCell ref="N80:X80"/>
    <mergeCell ref="N81:X81"/>
    <mergeCell ref="L82:L85"/>
    <mergeCell ref="M82:M83"/>
    <mergeCell ref="C89:D89"/>
    <mergeCell ref="C82:D82"/>
    <mergeCell ref="C83:D83"/>
    <mergeCell ref="G83:I83"/>
    <mergeCell ref="N75:X75"/>
    <mergeCell ref="N76:X76"/>
    <mergeCell ref="B85:C85"/>
    <mergeCell ref="L77:L78"/>
    <mergeCell ref="M77:M78"/>
    <mergeCell ref="N77:X77"/>
    <mergeCell ref="N78:X78"/>
    <mergeCell ref="N79:X79"/>
    <mergeCell ref="C58:D58"/>
    <mergeCell ref="C42:D42"/>
    <mergeCell ref="C43:D43"/>
    <mergeCell ref="C55:D55"/>
    <mergeCell ref="C40:D40"/>
    <mergeCell ref="C41:D41"/>
    <mergeCell ref="H65:I65"/>
    <mergeCell ref="H42:I42"/>
    <mergeCell ref="B91:C91"/>
    <mergeCell ref="C88:D88"/>
    <mergeCell ref="N82:X82"/>
    <mergeCell ref="N83:X83"/>
    <mergeCell ref="N84:X84"/>
    <mergeCell ref="N85:X85"/>
    <mergeCell ref="N87:X87"/>
    <mergeCell ref="N88:X88"/>
    <mergeCell ref="N89:X89"/>
    <mergeCell ref="N86:X86"/>
    <mergeCell ref="B86:D86"/>
    <mergeCell ref="G86:I86"/>
    <mergeCell ref="L86:L94"/>
    <mergeCell ref="M86:M94"/>
    <mergeCell ref="N90:X90"/>
    <mergeCell ref="N91:X91"/>
    <mergeCell ref="N92:X92"/>
    <mergeCell ref="N93:X93"/>
    <mergeCell ref="N94:X94"/>
    <mergeCell ref="C87:D87"/>
    <mergeCell ref="H87:I87"/>
    <mergeCell ref="H88:I88"/>
    <mergeCell ref="C44:D44"/>
    <mergeCell ref="H163:J163"/>
    <mergeCell ref="A92:J92"/>
    <mergeCell ref="A93:J93"/>
    <mergeCell ref="A94:J94"/>
    <mergeCell ref="A95:J95"/>
    <mergeCell ref="A96:J96"/>
    <mergeCell ref="C98:D98"/>
    <mergeCell ref="C100:G100"/>
    <mergeCell ref="B106:C106"/>
    <mergeCell ref="B107:D107"/>
    <mergeCell ref="C123:D123"/>
    <mergeCell ref="C124:D124"/>
    <mergeCell ref="C127:D127"/>
    <mergeCell ref="H122:I122"/>
    <mergeCell ref="H125:I125"/>
    <mergeCell ref="H128:I128"/>
    <mergeCell ref="H119:I119"/>
    <mergeCell ref="H98:J98"/>
    <mergeCell ref="H100:J100"/>
    <mergeCell ref="G107:I107"/>
    <mergeCell ref="H110:I110"/>
    <mergeCell ref="H113:I113"/>
    <mergeCell ref="H116:I116"/>
  </mergeCells>
  <phoneticPr fontId="1"/>
  <conditionalFormatting sqref="A33:D33 A83:D83 F64:I67 G78:I82 F63:G63 I63 G77 I77">
    <cfRule type="expression" dxfId="26" priority="25">
      <formula>$C$21="既使用はかり"</formula>
    </cfRule>
  </conditionalFormatting>
  <conditionalFormatting sqref="D29">
    <cfRule type="expression" dxfId="25" priority="24">
      <formula>$C$27="Y"</formula>
    </cfRule>
  </conditionalFormatting>
  <conditionalFormatting sqref="G16:I16">
    <cfRule type="expression" dxfId="24" priority="23">
      <formula>$H$15="適正計量管理事業所以外"</formula>
    </cfRule>
  </conditionalFormatting>
  <conditionalFormatting sqref="F64:I64">
    <cfRule type="expression" dxfId="23" priority="26">
      <formula>OR($H$28="無",$H$28="プリセット")</formula>
    </cfRule>
  </conditionalFormatting>
  <conditionalFormatting sqref="F130:I130 A130:D130">
    <cfRule type="expression" dxfId="22" priority="21">
      <formula>$C$21="既使用はかり"</formula>
    </cfRule>
  </conditionalFormatting>
  <conditionalFormatting sqref="A130:D130">
    <cfRule type="expression" dxfId="21" priority="22">
      <formula>$H$27="無"</formula>
    </cfRule>
  </conditionalFormatting>
  <conditionalFormatting sqref="A34:D34">
    <cfRule type="expression" dxfId="20" priority="20">
      <formula>NOT($C$30="複目量")</formula>
    </cfRule>
  </conditionalFormatting>
  <conditionalFormatting sqref="F121:I129 A125:D126 A124:C124 A128:D129 A127:C127">
    <cfRule type="expression" dxfId="19" priority="17">
      <formula>$C$21="既使用はかり"</formula>
    </cfRule>
  </conditionalFormatting>
  <conditionalFormatting sqref="A128:D129 F124:I129 A127:C127">
    <cfRule type="expression" dxfId="18" priority="18">
      <formula>$H$27="無"</formula>
    </cfRule>
  </conditionalFormatting>
  <conditionalFormatting sqref="A126:D126">
    <cfRule type="expression" dxfId="17" priority="19">
      <formula>OR($H$28="無",$H$28="プリセット")</formula>
    </cfRule>
  </conditionalFormatting>
  <conditionalFormatting sqref="A104:D163 F104:J163 E104:E159">
    <cfRule type="expression" dxfId="16" priority="16">
      <formula>NOT(AND($C$30="複目量",$C$37="両レンジ"))</formula>
    </cfRule>
  </conditionalFormatting>
  <conditionalFormatting sqref="A36:D36">
    <cfRule type="expression" dxfId="15" priority="12">
      <formula>NOT($C$30="複目量")</formula>
    </cfRule>
    <cfRule type="expression" dxfId="14" priority="15">
      <formula>$C$21="既使用はかり"</formula>
    </cfRule>
  </conditionalFormatting>
  <conditionalFormatting sqref="A104:D104 F104:J104">
    <cfRule type="expression" dxfId="13" priority="27">
      <formula>$A$104="記入は不要です"</formula>
    </cfRule>
  </conditionalFormatting>
  <conditionalFormatting sqref="B64:D64">
    <cfRule type="expression" dxfId="12" priority="14">
      <formula>OR($C$30="単目量",$C$30="多目量",$C$30="")</formula>
    </cfRule>
  </conditionalFormatting>
  <conditionalFormatting sqref="B67:D67">
    <cfRule type="expression" dxfId="11" priority="13">
      <formula>$C$21="既使用はかり"</formula>
    </cfRule>
  </conditionalFormatting>
  <conditionalFormatting sqref="A35:D35">
    <cfRule type="expression" dxfId="10" priority="11">
      <formula>OR($C$30="単目量",$C$30="")</formula>
    </cfRule>
  </conditionalFormatting>
  <conditionalFormatting sqref="F24:I31">
    <cfRule type="expression" dxfId="9" priority="10">
      <formula>$C$21="既使用はかり"</formula>
    </cfRule>
  </conditionalFormatting>
  <conditionalFormatting sqref="A24:D24">
    <cfRule type="expression" dxfId="8" priority="6">
      <formula>$C$21="既使用はかり"</formula>
    </cfRule>
  </conditionalFormatting>
  <conditionalFormatting sqref="A26:D26">
    <cfRule type="expression" dxfId="7" priority="5">
      <formula>$C$21="既使用はかり"</formula>
    </cfRule>
  </conditionalFormatting>
  <conditionalFormatting sqref="F58:I58">
    <cfRule type="expression" dxfId="6" priority="4">
      <formula>$H$57="無"</formula>
    </cfRule>
  </conditionalFormatting>
  <conditionalFormatting sqref="G66:I67 G79:I82">
    <cfRule type="expression" dxfId="5" priority="28">
      <formula>OR($H$65="未使用",$H$65="使用")</formula>
    </cfRule>
  </conditionalFormatting>
  <conditionalFormatting sqref="G78:I78 G77 I77">
    <cfRule type="expression" dxfId="4" priority="102">
      <formula>$C$83="不要"</formula>
    </cfRule>
  </conditionalFormatting>
  <conditionalFormatting sqref="G71:I72">
    <cfRule type="expression" dxfId="3" priority="103">
      <formula>AND($C$74&lt;&gt;"",$D$74&lt;&gt;"",$H$71="")</formula>
    </cfRule>
  </conditionalFormatting>
  <conditionalFormatting sqref="G73:I74">
    <cfRule type="expression" dxfId="2" priority="106">
      <formula>AND($C$74&lt;&gt;"",$D$74&lt;&gt;"",$H$73="")</formula>
    </cfRule>
  </conditionalFormatting>
  <conditionalFormatting sqref="H77">
    <cfRule type="expression" dxfId="1" priority="2">
      <formula>$C$21="既使用はかり"</formula>
    </cfRule>
  </conditionalFormatting>
  <conditionalFormatting sqref="H77">
    <cfRule type="expression" dxfId="0" priority="1">
      <formula>$C$83="不要"</formula>
    </cfRule>
  </conditionalFormatting>
  <dataValidations count="32">
    <dataValidation type="list" allowBlank="1" showInputMessage="1" showErrorMessage="1" sqref="C89:D89">
      <formula1>"USBメモリ,通信,プリンタ,目視"</formula1>
    </dataValidation>
    <dataValidation type="list" allowBlank="1" showInputMessage="1" showErrorMessage="1" sqref="C77:D77">
      <formula1>"箱型(紙パック等),ピロー包装,ボトル,その他"</formula1>
    </dataValidation>
    <dataValidation type="list" allowBlank="1" showInputMessage="1" showErrorMessage="1" sqref="C82:D82">
      <formula1>"適用,不適用"</formula1>
    </dataValidation>
    <dataValidation type="list" allowBlank="1" showInputMessage="1" showErrorMessage="1" sqref="C28:D28">
      <formula1>IF($C$27="X",INDIRECT("カテゴリX"),IF($C$27="Y",INDIRECT("カテゴリY")))</formula1>
    </dataValidation>
    <dataValidation type="list" allowBlank="1" showInputMessage="1" showErrorMessage="1" sqref="C42:D43">
      <formula1>"ﾍﾞﾙﾄｺﾝﾍﾞｱ,Ｘ線検査機,金属検出機,その他,無"</formula1>
    </dataValidation>
    <dataValidation type="custom" allowBlank="1" showInputMessage="1" showErrorMessage="1" sqref="C34">
      <formula1>C31&lt;C34</formula1>
    </dataValidation>
    <dataValidation type="custom" allowBlank="1" showInputMessage="1" showErrorMessage="1" sqref="C31">
      <formula1>C31&lt;C34</formula1>
    </dataValidation>
    <dataValidation type="list" allowBlank="1" showInputMessage="1" showErrorMessage="1" sqref="C64:D64">
      <formula1>IF($C$34&lt;=5000,INDIRECT("両レンジ5kg以下"),IF($C$34&gt;5000,INDIRECT("片レンジ5kg超")))</formula1>
    </dataValidation>
    <dataValidation type="list" allowBlank="1" showInputMessage="1" showErrorMessage="1" sqref="C127">
      <formula1>"未使用,使用,使用（動補正範囲有）"</formula1>
    </dataValidation>
    <dataValidation type="list" allowBlank="1" showInputMessage="1" showErrorMessage="1" sqref="C59:D59 H55:I56">
      <formula1>"可,否"</formula1>
    </dataValidation>
    <dataValidation type="list" allowBlank="1" showInputMessage="1" showErrorMessage="1" sqref="C123">
      <formula1>"仕様,使用条件指定"</formula1>
    </dataValidation>
    <dataValidation type="list" allowBlank="1" showInputMessage="1" showErrorMessage="1" sqref="C56:D58 C83 D125 I63 C124 C134:D134 C87:D87">
      <formula1>"必要,不要"</formula1>
    </dataValidation>
    <dataValidation type="list" allowBlank="1" showInputMessage="1" showErrorMessage="1" sqref="C44:D44">
      <formula1>"一体型,分離型"</formula1>
    </dataValidation>
    <dataValidation type="list" allowBlank="1" showInputMessage="1" showErrorMessage="1" sqref="C118:D118">
      <formula1>"箱型,ピロー包装,ボトル,その他"</formula1>
    </dataValidation>
    <dataValidation type="list" allowBlank="1" showInputMessage="1" showErrorMessage="1" sqref="C117:D117 C76:D76">
      <formula1>"固体,液体,ゲル状,その他"</formula1>
    </dataValidation>
    <dataValidation type="list" allowBlank="1" showInputMessage="1" showErrorMessage="1" sqref="C30:D30">
      <formula1>"単目量,多目量,複目量"</formula1>
    </dataValidation>
    <dataValidation type="list" allowBlank="1" showInputMessage="1" showErrorMessage="1" sqref="D29">
      <formula1>INDIRECT($C$29)</formula1>
    </dataValidation>
    <dataValidation type="list" allowBlank="1" showInputMessage="1" showErrorMessage="1" sqref="C29">
      <formula1>INDIRECT($C$27)</formula1>
    </dataValidation>
    <dataValidation type="list" allowBlank="1" showInputMessage="1" showErrorMessage="1" sqref="C135:D135 H27 H29:H30 H43:I43 C88:D88 C55:D55 H57 H40:I40 H44 C41:D41">
      <formula1>"有,無"</formula1>
    </dataValidation>
    <dataValidation type="list" allowBlank="1" showInputMessage="1" showErrorMessage="1" sqref="H16:I16 H41:I42">
      <formula1>"済,未"</formula1>
    </dataValidation>
    <dataValidation type="list" allowBlank="1" showInputMessage="1" showErrorMessage="1" sqref="H15:I15">
      <formula1>"適正計量管理事業所,適正計量管理事業所以外"</formula1>
    </dataValidation>
    <dataValidation type="list" allowBlank="1" showInputMessage="1" showErrorMessage="1" sqref="C21">
      <formula1>"新規はかり,既使用はかり"</formula1>
    </dataValidation>
    <dataValidation type="list" allowBlank="1" showInputMessage="1" showErrorMessage="1" sqref="C27">
      <formula1>"X,Y"</formula1>
    </dataValidation>
    <dataValidation type="list" allowBlank="1" showInputMessage="1" showErrorMessage="1" sqref="E15:E17 E9:E11 J15:J16 J9:J11 E6:E7 J7 J63:J67 J55:J59 J21:J32 J134:J135 E130:E131 J109:J129 E105:E110 E112:E126 E21:E36 J40:J44 E55:E59 E40:E44 E87:E89 J87:J88 E72:E83 J69:J82 E64:E70">
      <formula1>"□,■"</formula1>
    </dataValidation>
    <dataValidation type="list" allowBlank="1" showInputMessage="1" showErrorMessage="1" sqref="H28">
      <formula1>",無,プリセット,加算式,減算式"</formula1>
    </dataValidation>
    <dataValidation type="list" allowBlank="1" showInputMessage="1" showErrorMessage="1" sqref="H135:I135 H88:I89">
      <formula1>"問題無,問題有"</formula1>
    </dataValidation>
    <dataValidation type="list" allowBlank="1" showInputMessage="1" showErrorMessage="1" sqref="H125:I125 H128:I128 H110:I110 H113:I113 H116:I116 H119:I119 H122:I122">
      <formula1>"準備可（実材料）,準備可（疑似材料）,準備否"</formula1>
    </dataValidation>
    <dataValidation type="custom" allowBlank="1" showInputMessage="1" showErrorMessage="1" sqref="C67">
      <formula1>C67&lt;C71</formula1>
    </dataValidation>
    <dataValidation type="custom" allowBlank="1" showInputMessage="1" showErrorMessage="1" sqref="D72">
      <formula1>C65&gt;=D72</formula1>
    </dataValidation>
    <dataValidation type="custom" allowBlank="1" showInputMessage="1" showErrorMessage="1" sqref="C72">
      <formula1>IF(C21="新規はかり",C67&lt;=C72,IF(C21="既使用はかり",C72&gt;=0))</formula1>
    </dataValidation>
    <dataValidation type="list" allowBlank="1" showInputMessage="1" showErrorMessage="1" sqref="H7:I7">
      <formula1>"新品,修理品,既使用品"</formula1>
    </dataValidation>
    <dataValidation type="list" allowBlank="1" showInputMessage="1" showErrorMessage="1" sqref="H65:I65">
      <formula1>"未使用,使用（動補正範囲有）"</formula1>
    </dataValidation>
  </dataValidations>
  <printOptions horizontalCentered="1"/>
  <pageMargins left="0.39370078740157483" right="0" top="0.39370078740157483" bottom="0.39370078740157483" header="0.19685039370078741" footer="0.19685039370078741"/>
  <pageSetup paperSize="9" scale="92" orientation="portrait" r:id="rId1"/>
  <rowBreaks count="1" manualBreakCount="1">
    <brk id="50" max="9" man="1"/>
  </rowBreaks>
  <drawing r:id="rId2"/>
  <extLst>
    <ext xmlns:x14="http://schemas.microsoft.com/office/spreadsheetml/2009/9/main" uri="{CCE6A557-97BC-4b89-ADB6-D9C93CAAB3DF}">
      <x14:dataValidations xmlns:xm="http://schemas.microsoft.com/office/excel/2006/main" count="1">
        <x14:dataValidation type="custom" allowBlank="1" showInputMessage="1" showErrorMessage="1">
          <x14:formula1>
            <xm:f>COUNTIF(Sheet1!H90:H95,"TRUE")=1</xm:f>
          </x14:formula1>
          <xm:sqref>C109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35"/>
  <sheetViews>
    <sheetView topLeftCell="A13" workbookViewId="0">
      <selection activeCell="D24" sqref="D24"/>
    </sheetView>
  </sheetViews>
  <sheetFormatPr defaultRowHeight="13.2"/>
  <sheetData>
    <row r="3" spans="3:8">
      <c r="C3" t="s">
        <v>170</v>
      </c>
      <c r="F3" t="s">
        <v>304</v>
      </c>
      <c r="G3" t="s">
        <v>304</v>
      </c>
    </row>
    <row r="4" spans="3:8">
      <c r="C4" t="s">
        <v>94</v>
      </c>
      <c r="F4" t="s">
        <v>305</v>
      </c>
    </row>
    <row r="6" spans="3:8">
      <c r="C6" t="s">
        <v>171</v>
      </c>
    </row>
    <row r="7" spans="3:8">
      <c r="C7" t="s">
        <v>152</v>
      </c>
    </row>
    <row r="8" spans="3:8">
      <c r="C8" t="s">
        <v>153</v>
      </c>
    </row>
    <row r="12" spans="3:8" ht="18">
      <c r="C12" s="12" t="s">
        <v>55</v>
      </c>
      <c r="D12" s="12"/>
      <c r="E12" s="12" t="s">
        <v>154</v>
      </c>
      <c r="F12" s="12"/>
      <c r="G12" s="12" t="s">
        <v>155</v>
      </c>
      <c r="H12" s="12"/>
    </row>
    <row r="13" spans="3:8" ht="18">
      <c r="C13" s="12" t="s">
        <v>156</v>
      </c>
      <c r="D13" s="12"/>
      <c r="E13" s="12" t="s">
        <v>157</v>
      </c>
      <c r="F13" s="12"/>
      <c r="G13" s="14" t="s">
        <v>175</v>
      </c>
      <c r="H13" s="12"/>
    </row>
    <row r="14" spans="3:8" ht="18">
      <c r="C14" s="12" t="s">
        <v>158</v>
      </c>
      <c r="D14" s="12"/>
      <c r="E14" s="12" t="s">
        <v>159</v>
      </c>
      <c r="F14" s="12"/>
      <c r="G14" s="14" t="s">
        <v>176</v>
      </c>
      <c r="H14" s="12"/>
    </row>
    <row r="15" spans="3:8" ht="18">
      <c r="C15" s="12"/>
      <c r="D15" s="12"/>
      <c r="E15" s="12" t="s">
        <v>160</v>
      </c>
      <c r="F15" s="12"/>
      <c r="G15" s="15" t="s">
        <v>177</v>
      </c>
      <c r="H15" s="13"/>
    </row>
    <row r="16" spans="3:8" ht="18">
      <c r="C16" s="12"/>
      <c r="D16" s="12"/>
      <c r="E16" s="12" t="s">
        <v>161</v>
      </c>
      <c r="F16" s="12"/>
      <c r="G16" s="14" t="s">
        <v>178</v>
      </c>
      <c r="H16" s="12"/>
    </row>
    <row r="17" spans="2:8" ht="18">
      <c r="C17" s="12"/>
      <c r="D17" s="12"/>
      <c r="E17" s="12" t="s">
        <v>162</v>
      </c>
      <c r="F17" s="12"/>
      <c r="G17" s="14" t="s">
        <v>179</v>
      </c>
      <c r="H17" s="12"/>
    </row>
    <row r="18" spans="2:8" ht="18">
      <c r="C18" s="12"/>
      <c r="D18" s="12"/>
      <c r="E18" s="12" t="s">
        <v>163</v>
      </c>
      <c r="F18" s="12"/>
      <c r="G18" s="14" t="s">
        <v>180</v>
      </c>
      <c r="H18" s="12"/>
    </row>
    <row r="19" spans="2:8" ht="18">
      <c r="C19" s="12"/>
      <c r="D19" s="12"/>
      <c r="E19" s="12" t="s">
        <v>164</v>
      </c>
      <c r="F19" s="12"/>
      <c r="G19" s="12"/>
      <c r="H19" s="12"/>
    </row>
    <row r="20" spans="2:8" ht="18">
      <c r="C20" s="12"/>
      <c r="D20" s="12"/>
      <c r="E20" s="12" t="s">
        <v>165</v>
      </c>
      <c r="F20" s="12"/>
      <c r="G20" s="12"/>
      <c r="H20" s="12"/>
    </row>
    <row r="23" spans="2:8">
      <c r="C23" t="s">
        <v>194</v>
      </c>
      <c r="D23" t="str">
        <f>検定申請書別紙入力フォーム!C65</f>
        <v/>
      </c>
    </row>
    <row r="24" spans="2:8">
      <c r="C24" t="s">
        <v>166</v>
      </c>
      <c r="D24" s="261" t="str">
        <f>IF(検定申請書別紙入力フォーム!C29="","",検定申請書別紙入力フォーム!C29)</f>
        <v/>
      </c>
      <c r="E24" t="s">
        <v>168</v>
      </c>
      <c r="G24" t="str">
        <f>IF(OR(D24="XI",D24="Y(I)"),D25*50000,IF(OR(D24="XII",D24="Y(II)"),D25*5000,IF(OR(D24="XIII",D24="Y(a)"),D25*500,IF(OR(D24="XIIII",D24="Y(b)"),D25*50,"-"))))</f>
        <v>-</v>
      </c>
    </row>
    <row r="25" spans="2:8">
      <c r="C25" t="s">
        <v>167</v>
      </c>
      <c r="D25" t="str">
        <f>IF(検定申請書別紙入力フォーム!C68="","",検定申請書別紙入力フォーム!C68)</f>
        <v/>
      </c>
      <c r="E25" t="s">
        <v>169</v>
      </c>
      <c r="G25" t="str">
        <f>IF(OR(D24="XI",D24="Y(I)"),D25*200000,IF(OR(D24="XII",D24="Y(II)"),D25*20000,IF(OR(D24="XIII",D24="Y(a)"),D25*2000,IF(OR(D24="XIIII",D24="Y(b)"),D25*200,"-"))))</f>
        <v>-</v>
      </c>
    </row>
    <row r="26" spans="2:8">
      <c r="C26" t="s">
        <v>181</v>
      </c>
      <c r="E26" t="e">
        <f>検定申請書別紙入力フォーム!C65/検定申請書別紙入力フォーム!C68</f>
        <v>#VALUE!</v>
      </c>
    </row>
    <row r="28" spans="2:8">
      <c r="B28" s="439" t="s">
        <v>193</v>
      </c>
      <c r="C28" s="439"/>
      <c r="D28" s="439" t="s">
        <v>192</v>
      </c>
      <c r="E28" s="439"/>
      <c r="F28" s="439" t="s">
        <v>181</v>
      </c>
      <c r="G28" s="439"/>
      <c r="H28" s="439" t="s">
        <v>195</v>
      </c>
    </row>
    <row r="29" spans="2:8">
      <c r="B29" s="439"/>
      <c r="C29" s="439"/>
      <c r="D29" t="s">
        <v>183</v>
      </c>
      <c r="E29" t="s">
        <v>184</v>
      </c>
      <c r="F29" t="s">
        <v>183</v>
      </c>
      <c r="G29" t="s">
        <v>184</v>
      </c>
      <c r="H29" s="439"/>
    </row>
    <row r="30" spans="2:8">
      <c r="B30" s="16" t="s">
        <v>182</v>
      </c>
      <c r="C30" s="16" t="s">
        <v>188</v>
      </c>
      <c r="D30">
        <v>0.01</v>
      </c>
      <c r="F30">
        <v>50000</v>
      </c>
      <c r="G30">
        <v>500000</v>
      </c>
      <c r="H30" t="str">
        <f>IF(OR(D23="",D24="",D25=""),"",IF(OR(D24="XI",D24="Y(I)"),AND(D30&lt;=D25,F30&lt;=(D23/D25),(D23/D25)&lt;=G30)))</f>
        <v/>
      </c>
    </row>
    <row r="31" spans="2:8">
      <c r="B31" s="439" t="s">
        <v>185</v>
      </c>
      <c r="C31" s="439" t="s">
        <v>189</v>
      </c>
      <c r="D31">
        <v>0.01</v>
      </c>
      <c r="E31">
        <v>0.05</v>
      </c>
      <c r="F31">
        <v>100</v>
      </c>
      <c r="G31">
        <v>100000</v>
      </c>
      <c r="H31" t="str">
        <f>IF(OR(D23="",D24="",D25=""),"",IF(OR(D24="XII",D24="Y(II)"),AND(D31&lt;=D25,D25&lt;=E31,F31&lt;=(D23/D25),(D23/D25)&lt;=G31)))</f>
        <v/>
      </c>
    </row>
    <row r="32" spans="2:8">
      <c r="B32" s="439"/>
      <c r="C32" s="439"/>
      <c r="D32">
        <v>0.1</v>
      </c>
      <c r="F32">
        <v>5000</v>
      </c>
      <c r="G32">
        <v>50000</v>
      </c>
      <c r="H32" t="str">
        <f>IF(OR(D23="",D24="",D25=""),"",IF(OR(D24="XII",D24="Y(II)"),AND(D32&lt;=D25,F32&lt;=(D23/D25),(D23/D25)&lt;=G32)))</f>
        <v/>
      </c>
    </row>
    <row r="33" spans="2:8">
      <c r="B33" s="439" t="s">
        <v>186</v>
      </c>
      <c r="C33" s="439" t="s">
        <v>190</v>
      </c>
      <c r="D33">
        <v>0.1</v>
      </c>
      <c r="E33">
        <v>2</v>
      </c>
      <c r="F33">
        <v>100</v>
      </c>
      <c r="G33">
        <v>10000</v>
      </c>
      <c r="H33" t="str">
        <f>IF(OR(D23="",D24="",D25=""),"",IF(OR(D24="XIII",D24="Y(a)"),AND(D33&lt;=D25,D25&lt;=E33,F33&lt;=(D23/D25),(D23/D25)&lt;=G33)))</f>
        <v/>
      </c>
    </row>
    <row r="34" spans="2:8">
      <c r="B34" s="439"/>
      <c r="C34" s="439"/>
      <c r="D34">
        <v>5</v>
      </c>
      <c r="F34">
        <v>500</v>
      </c>
      <c r="G34">
        <v>1000</v>
      </c>
      <c r="H34" t="str">
        <f>IF(OR(D23="",D24="",D25=""),"",IF(OR(D24="XIII",D24="Y(a)"),AND(D34&lt;=D25,F34&lt;=(D23/D25),(D23/D25)&lt;=G34)))</f>
        <v/>
      </c>
    </row>
    <row r="35" spans="2:8">
      <c r="B35" s="16" t="s">
        <v>187</v>
      </c>
      <c r="C35" s="16" t="s">
        <v>191</v>
      </c>
      <c r="D35">
        <v>5</v>
      </c>
      <c r="F35">
        <v>100</v>
      </c>
      <c r="G35">
        <v>1000</v>
      </c>
      <c r="H35" t="str">
        <f>IF(OR(D23="",D24="",D25=""),"",IF(OR(D24="XIIII",D24="Y(b)"),AND(D35&lt;=D25,F35&lt;=(D23/D25),(D23/D25)&lt;=G35)))</f>
        <v/>
      </c>
    </row>
  </sheetData>
  <mergeCells count="8">
    <mergeCell ref="F28:G28"/>
    <mergeCell ref="H28:H29"/>
    <mergeCell ref="B31:B32"/>
    <mergeCell ref="C31:C32"/>
    <mergeCell ref="B33:B34"/>
    <mergeCell ref="C33:C34"/>
    <mergeCell ref="B28:C29"/>
    <mergeCell ref="D28:E28"/>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13</vt:i4>
      </vt:variant>
    </vt:vector>
  </HeadingPairs>
  <TitlesOfParts>
    <vt:vector size="17" baseType="lpstr">
      <vt:lpstr>検定申請書別紙入力フォーム</vt:lpstr>
      <vt:lpstr>検定申請書別紙入力フォーム (PDF用)</vt:lpstr>
      <vt:lpstr>検定申請書別紙入力例</vt:lpstr>
      <vt:lpstr>Sheet1</vt:lpstr>
      <vt:lpstr>検定申請書別紙入力フォーム!Print_Area</vt:lpstr>
      <vt:lpstr>'検定申請書別紙入力フォーム (PDF用)'!Print_Area</vt:lpstr>
      <vt:lpstr>検定申請書別紙入力例!Print_Area</vt:lpstr>
      <vt:lpstr>X</vt:lpstr>
      <vt:lpstr>XI</vt:lpstr>
      <vt:lpstr>XII</vt:lpstr>
      <vt:lpstr>XIII</vt:lpstr>
      <vt:lpstr>XIIII</vt:lpstr>
      <vt:lpstr>Y</vt:lpstr>
      <vt:lpstr>カテゴリX</vt:lpstr>
      <vt:lpstr>カテゴリY</vt:lpstr>
      <vt:lpstr>片レンジ5kg超</vt:lpstr>
      <vt:lpstr>両レンジ5kg以下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ADJ-FE-Y24</dc:creator>
  <cp:lastModifiedBy>中村祐輔/Y.Nakamura</cp:lastModifiedBy>
  <cp:lastPrinted>2024-06-13T02:10:27Z</cp:lastPrinted>
  <dcterms:created xsi:type="dcterms:W3CDTF">2019-03-09T12:55:19Z</dcterms:created>
  <dcterms:modified xsi:type="dcterms:W3CDTF">2024-09-03T01:26:20Z</dcterms:modified>
</cp:coreProperties>
</file>